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e861e891c2d012a/Documents/ONE DRIVE MITHUNA/OneDrive/Documents/MITHUNA/SITE WEB PRODUIT/"/>
    </mc:Choice>
  </mc:AlternateContent>
  <xr:revisionPtr revIDLastSave="25" documentId="8_{6F425D79-8C66-4686-9BE9-9A76C5E1BDED}" xr6:coauthVersionLast="47" xr6:coauthVersionMax="47" xr10:uidLastSave="{F72B6EC7-B40F-40EC-B0D3-60527B234216}"/>
  <bookViews>
    <workbookView xWindow="-108" yWindow="-108" windowWidth="23256" windowHeight="12456" xr2:uid="{25AF3791-EFE8-4F98-835C-5137568FFB0B}"/>
  </bookViews>
  <sheets>
    <sheet name="BON COM TARIF 23 Public" sheetId="1" r:id="rId1"/>
  </sheets>
  <externalReferences>
    <externalReference r:id="rId2"/>
  </externalReferences>
  <definedNames>
    <definedName name="_xlnm.Print_Titles" localSheetId="0">'BON COM TARIF 23 Public'!$2:$2</definedName>
    <definedName name="_xlnm.Print_Area" localSheetId="0">'BON COM TARIF 23 Public'!$B$1:$I$117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6" i="1" l="1"/>
  <c r="I116" i="1" s="1"/>
  <c r="G115" i="1"/>
  <c r="I115" i="1" s="1"/>
  <c r="G114" i="1"/>
  <c r="I114" i="1" s="1"/>
  <c r="G113" i="1"/>
  <c r="I113" i="1" s="1"/>
  <c r="G112" i="1"/>
  <c r="I112" i="1" s="1"/>
  <c r="G111" i="1"/>
  <c r="I111" i="1" s="1"/>
  <c r="G110" i="1"/>
  <c r="I110" i="1" s="1"/>
  <c r="I109" i="1"/>
  <c r="G109" i="1"/>
  <c r="G108" i="1"/>
  <c r="I108" i="1" s="1"/>
  <c r="G107" i="1"/>
  <c r="I107" i="1" s="1"/>
  <c r="G106" i="1"/>
  <c r="I106" i="1" s="1"/>
  <c r="G105" i="1"/>
  <c r="I105" i="1" s="1"/>
  <c r="G104" i="1"/>
  <c r="I104" i="1" s="1"/>
  <c r="G103" i="1"/>
  <c r="I103" i="1" s="1"/>
  <c r="G102" i="1"/>
  <c r="I102" i="1" s="1"/>
  <c r="I101" i="1"/>
  <c r="G101" i="1"/>
  <c r="I100" i="1"/>
  <c r="G100" i="1"/>
  <c r="I99" i="1"/>
  <c r="G99" i="1"/>
  <c r="I98" i="1"/>
  <c r="G98" i="1"/>
  <c r="I97" i="1"/>
  <c r="G97" i="1"/>
  <c r="I96" i="1"/>
  <c r="G96" i="1"/>
  <c r="I95" i="1"/>
  <c r="G95" i="1"/>
  <c r="I94" i="1"/>
  <c r="G94" i="1"/>
  <c r="I93" i="1"/>
  <c r="G93" i="1"/>
  <c r="I92" i="1"/>
  <c r="G92" i="1"/>
  <c r="I91" i="1"/>
  <c r="G91" i="1"/>
  <c r="I90" i="1"/>
  <c r="G90" i="1"/>
  <c r="I89" i="1"/>
  <c r="G89" i="1"/>
  <c r="I88" i="1"/>
  <c r="G88" i="1"/>
  <c r="I87" i="1"/>
  <c r="G87" i="1"/>
  <c r="I86" i="1"/>
  <c r="G86" i="1"/>
  <c r="I85" i="1"/>
  <c r="G85" i="1"/>
  <c r="I84" i="1"/>
  <c r="G84" i="1"/>
  <c r="I83" i="1"/>
  <c r="G83" i="1"/>
  <c r="G75" i="1"/>
  <c r="I75" i="1" s="1"/>
  <c r="G74" i="1"/>
  <c r="I74" i="1" s="1"/>
  <c r="G73" i="1"/>
  <c r="I73" i="1" s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4" i="1"/>
  <c r="I64" i="1" s="1"/>
  <c r="I63" i="1"/>
  <c r="G63" i="1"/>
  <c r="G62" i="1"/>
  <c r="I62" i="1" s="1"/>
  <c r="G61" i="1"/>
  <c r="I61" i="1" s="1"/>
  <c r="I60" i="1"/>
  <c r="G60" i="1"/>
  <c r="D60" i="1"/>
  <c r="C60" i="1"/>
  <c r="B60" i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G52" i="1"/>
  <c r="I52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3" i="1"/>
  <c r="I3" i="1" s="1"/>
  <c r="I117" i="1" l="1"/>
  <c r="I76" i="1"/>
</calcChain>
</file>

<file path=xl/sharedStrings.xml><?xml version="1.0" encoding="utf-8"?>
<sst xmlns="http://schemas.openxmlformats.org/spreadsheetml/2006/main" count="307" uniqueCount="206">
  <si>
    <t xml:space="preserve">    TARIFS PUBLIC France  2023
BON DE COMMANDE</t>
  </si>
  <si>
    <t>Ancienne REF.</t>
  </si>
  <si>
    <t>REF.</t>
  </si>
  <si>
    <t>Désignation Produit</t>
  </si>
  <si>
    <t xml:space="preserve">Conditionnement </t>
  </si>
  <si>
    <t>Colisage</t>
  </si>
  <si>
    <t>Code EAN</t>
  </si>
  <si>
    <t xml:space="preserve">Tarifs TTC </t>
  </si>
  <si>
    <t>Quantité Commandée</t>
  </si>
  <si>
    <t xml:space="preserve">Montant Total </t>
  </si>
  <si>
    <t>0110</t>
  </si>
  <si>
    <t>Jantes Vernies</t>
  </si>
  <si>
    <t>Pulvérisateur 500 ml</t>
  </si>
  <si>
    <t>0124</t>
  </si>
  <si>
    <t xml:space="preserve">Kit de gommage Proline </t>
  </si>
  <si>
    <t>Kit</t>
  </si>
  <si>
    <t>0210</t>
  </si>
  <si>
    <t>Nettoyant Moteur</t>
  </si>
  <si>
    <t>0230</t>
  </si>
  <si>
    <t>Nettoyant Moteur "Clean Moteur"</t>
  </si>
  <si>
    <t>Bidon 5 L.</t>
  </si>
  <si>
    <t>0410</t>
  </si>
  <si>
    <t>0310</t>
  </si>
  <si>
    <t>Nettoyant Insectes</t>
  </si>
  <si>
    <t>News</t>
  </si>
  <si>
    <t>0402 SPR</t>
  </si>
  <si>
    <t>Hybride Surf Prep NEWS</t>
  </si>
  <si>
    <t>Pulvérisateur 185 ml</t>
  </si>
  <si>
    <t>0497 SPR</t>
  </si>
  <si>
    <t>Bidon de 1 L.</t>
  </si>
  <si>
    <t>0510</t>
  </si>
  <si>
    <t>Brillant pneus</t>
  </si>
  <si>
    <t>0810</t>
  </si>
  <si>
    <t>0710</t>
  </si>
  <si>
    <t>Plastiques Soins Intérieurs MAT</t>
  </si>
  <si>
    <t>0711</t>
  </si>
  <si>
    <t>Plastiques Soins Intérieurs MAT "OFFRE SPECIALE**"</t>
  </si>
  <si>
    <t>Pulvérisateur 750 ml</t>
  </si>
  <si>
    <t>0776</t>
  </si>
  <si>
    <t xml:space="preserve">NéoClean Plastiques MAT - </t>
  </si>
  <si>
    <t>Aérosol 600 ml</t>
  </si>
  <si>
    <t>0873</t>
  </si>
  <si>
    <t>0873A</t>
  </si>
  <si>
    <t>BrillantPlastiques parfum fleuri</t>
  </si>
  <si>
    <t>Aérosol 400 ml</t>
  </si>
  <si>
    <t>0874</t>
  </si>
  <si>
    <t>0874A</t>
  </si>
  <si>
    <t>Brillant Plastiques parfum fruité</t>
  </si>
  <si>
    <t>0875</t>
  </si>
  <si>
    <t>SATINE Plastiques (sans silicone) - parfum fruité</t>
  </si>
  <si>
    <t>0876</t>
  </si>
  <si>
    <t>Plastiques finition brillante - parfum fraise</t>
  </si>
  <si>
    <t>Aérosol 300 ml</t>
  </si>
  <si>
    <t>0877</t>
  </si>
  <si>
    <t>Plastiques finition brillante - parfum vanille</t>
  </si>
  <si>
    <t>0878</t>
  </si>
  <si>
    <t>0878A</t>
  </si>
  <si>
    <t>ORIGINE Plastiques parfum agrumes</t>
  </si>
  <si>
    <t>NeoClean Détachant Tissus &amp; Moquettes</t>
  </si>
  <si>
    <t>NeoClean Détachant Tissus &amp; Moquettes "OFFRE SPECIALE**"</t>
  </si>
  <si>
    <t>Destructeur d'Odeurs</t>
  </si>
  <si>
    <t>Multi-Usages "MaxNet"</t>
  </si>
  <si>
    <t xml:space="preserve">Acti-mousse multi surfaces </t>
  </si>
  <si>
    <t>Vitres &amp; pare-brises</t>
  </si>
  <si>
    <t>Vitres &amp; pare-brises  "OFFRE SPECIALE**"</t>
  </si>
  <si>
    <t>Rénovateur &amp; Micro-rayures</t>
  </si>
  <si>
    <t>Bidon 500 ml</t>
  </si>
  <si>
    <t>Lustreur Protecteur XENIUM</t>
  </si>
  <si>
    <t>Lustreur "Epoxium"</t>
  </si>
  <si>
    <t>Bidon 1 L.</t>
  </si>
  <si>
    <r>
      <t xml:space="preserve">Nettoyant jantes indigo  décontaminant ferreux </t>
    </r>
    <r>
      <rPr>
        <b/>
        <sz val="14"/>
        <color rgb="FFFF0000"/>
        <rFont val="Cambria"/>
        <family val="1"/>
      </rPr>
      <t xml:space="preserve"> news</t>
    </r>
  </si>
  <si>
    <t xml:space="preserve">Détachant Goudron </t>
  </si>
  <si>
    <t>Aérosol 250 ml</t>
  </si>
  <si>
    <t>Efface-Rayures</t>
  </si>
  <si>
    <t>Tube 150 g</t>
  </si>
  <si>
    <t>Shampoing Manuel Azur</t>
  </si>
  <si>
    <t>Polish "Rapide"</t>
  </si>
  <si>
    <t>Peau de Chamois synthétique Petit Modèle 33 x 43 cm</t>
  </si>
  <si>
    <t>Blister</t>
  </si>
  <si>
    <r>
      <t>Peau Chamoisée Naturelle - Classe Q - 16,20 dm</t>
    </r>
    <r>
      <rPr>
        <b/>
        <vertAlign val="superscript"/>
        <sz val="14"/>
        <rFont val="Calibri"/>
        <family val="2"/>
        <charset val="1"/>
      </rPr>
      <t>2</t>
    </r>
  </si>
  <si>
    <r>
      <t>Peau Chamoisée Naturelle - Classe K - 32,50 dm</t>
    </r>
    <r>
      <rPr>
        <b/>
        <vertAlign val="superscript"/>
        <sz val="14"/>
        <rFont val="Calibri"/>
        <family val="2"/>
        <charset val="1"/>
      </rPr>
      <t>2</t>
    </r>
  </si>
  <si>
    <t>Détachant Résines &amp; Colles</t>
  </si>
  <si>
    <t>Aérosol 125 ml</t>
  </si>
  <si>
    <t>Cire "Effet Mouillé"</t>
  </si>
  <si>
    <t>Lavage Sans Eau</t>
  </si>
  <si>
    <t>Jantes alu poli et chromées</t>
  </si>
  <si>
    <t>NéoClean Crème de Soins Cuir - Bidon 500 ml</t>
  </si>
  <si>
    <t>NC 100 Nettoyant Surpuissant Prêt-à-l'emploi</t>
  </si>
  <si>
    <t>7330 SCE</t>
  </si>
  <si>
    <t>Hybride Shampooing Céramique news</t>
  </si>
  <si>
    <t>Bidon de 5 L.</t>
  </si>
  <si>
    <t>Shampooing ultime avec cire</t>
  </si>
  <si>
    <t>7397 SCE</t>
  </si>
  <si>
    <t>7510 CCE</t>
  </si>
  <si>
    <t>Hybride Cire Céramique news</t>
  </si>
  <si>
    <t>Shampooing Décrassant Concentré - Parfum Fruité</t>
  </si>
  <si>
    <t>Shampooing Décrassant Concentré - Parfum Fleuri</t>
  </si>
  <si>
    <t>7597 CCE</t>
  </si>
  <si>
    <t>Cire Effet Miroir</t>
  </si>
  <si>
    <t>7610 CGR</t>
  </si>
  <si>
    <t>Hybride Cire Graphène news</t>
  </si>
  <si>
    <t>Bidon de 500 ml</t>
  </si>
  <si>
    <t>7697 CGR</t>
  </si>
  <si>
    <t>Lustreur express</t>
  </si>
  <si>
    <t>Polish  HAUTE TECHNOLOGIE  + 1 tampon d'appli. Offert</t>
  </si>
  <si>
    <t xml:space="preserve"> Bidon 5 L</t>
  </si>
  <si>
    <t>Répar'Crevaison</t>
  </si>
  <si>
    <t>Ouate de Lustrage</t>
  </si>
  <si>
    <t>Sachet 200 gr.</t>
  </si>
  <si>
    <t>8603SAC</t>
  </si>
  <si>
    <t>COMPOSITION de NETTOYANT pour Lavage Carrosserie Manuel : 1L Schampoing Ultime avec cire  + 1 Jantes vernies 500ml + 1 Insectes et fientes 500ml + 1  + 1 Eponge Kenya</t>
  </si>
  <si>
    <t>Sacoche coffre NÉOCLEAN</t>
  </si>
  <si>
    <t>8604SAC</t>
  </si>
  <si>
    <t>COMPOSITION de NETTOYANT pour Nettoyage et Soin Intérieur Classic : 1 Nettoyant Vitres 500ml + 1 Maxinet Multi-usage 500ml + 1 Soin intérieur Plastiques 500ml + 1 Microfibre vitres bleu + 2 Microfibres verte 40x40</t>
  </si>
  <si>
    <t>8605SACL</t>
  </si>
  <si>
    <t>COMPOSITION de NETTOYANT pour Nettoyage et Soin Intérieur luxe: 1 Nettoyant Vitres 500ml + 1 Maxinet Multi-usage 500ml + 1 Soin intérieur Plastiques 500ml + 1 Crème de Soin sièges en Cuir + 2 Microfibre vitres bleu + 3 Microfibres verte 40x40</t>
  </si>
  <si>
    <t>Sacoche coffre LUXE NÉOCLEAN</t>
  </si>
  <si>
    <t>8606SACL</t>
  </si>
  <si>
    <t>COMPOSITION de NETTOYANT pour Lavage Carrosserie Manuel de luxe: 1L de Schampoing Ultime avec cire  + 1 décontaminant ferreux 500ml + 1 Jantes vernies 500ml + 1 Insectes et fientes 500ml + 1  + 1 Eponge Kenya</t>
  </si>
  <si>
    <t xml:space="preserve">Pack Tornade Classic avec brosse  </t>
  </si>
  <si>
    <t>Pack</t>
  </si>
  <si>
    <t>Moufle de Lavage Océan - Microfibres Torsadées</t>
  </si>
  <si>
    <t xml:space="preserve">sachet de 1 unités </t>
  </si>
  <si>
    <t>Eponge Modena  175 x 100 x 65 mm</t>
  </si>
  <si>
    <t xml:space="preserve">Eponge Kenya  165 x 125 x 65 mm </t>
  </si>
  <si>
    <t xml:space="preserve">Lot de 5 LUSTREX Non Tissé 35x35 cm  </t>
  </si>
  <si>
    <t xml:space="preserve">sachet de 5 unités </t>
  </si>
  <si>
    <t xml:space="preserve">Microfibre 40 x 40 cm Vitres / Démoustiqueur </t>
  </si>
  <si>
    <t xml:space="preserve">Microfibre 40 x 40 cm Intérieur / Extérieur </t>
  </si>
  <si>
    <t xml:space="preserve">Pinceau special dégraissant </t>
  </si>
  <si>
    <t>Raclette Souple</t>
  </si>
  <si>
    <t>Pulvérisateur  1,5 L SPECIAL BASIQUE</t>
  </si>
  <si>
    <t>Pulvérisateur</t>
  </si>
  <si>
    <t>Pulvérisateur à main 600 ml</t>
  </si>
  <si>
    <t>TOTAL DE LA COMMANDE PRODUITS NEOCLEAN</t>
  </si>
  <si>
    <r>
      <t xml:space="preserve">30 0185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</si>
  <si>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t>Hybride Surf Prep</t>
  </si>
  <si>
    <t>pulvérisateur 185 ml</t>
  </si>
  <si>
    <r>
      <t xml:space="preserve">30 1000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</si>
  <si>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t>bidon 1 litre</t>
  </si>
  <si>
    <r>
      <t xml:space="preserve">31 0250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</si>
  <si>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t>Hybride Cire Céramique</t>
  </si>
  <si>
    <t>pulvérisateur 250 ml</t>
  </si>
  <si>
    <r>
      <t xml:space="preserve">31 0500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</si>
  <si>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t>pulvérisateur 500 ml</t>
  </si>
  <si>
    <r>
      <t xml:space="preserve">31 1000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</si>
  <si>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r>
      <t xml:space="preserve">32 0250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</si>
  <si>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t>Hybride Cire Graphène</t>
  </si>
  <si>
    <r>
      <t xml:space="preserve">32 0500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</si>
  <si>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r>
      <t xml:space="preserve">32 1000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</si>
  <si>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r>
      <t xml:space="preserve">33 0500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</si>
  <si>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t>Hybride Shampooing Céramique</t>
  </si>
  <si>
    <r>
      <t xml:space="preserve">33 1000 </t>
    </r>
    <r>
      <rPr>
        <b/>
        <sz val="14"/>
        <rFont val="Cambria"/>
        <family val="1"/>
      </rPr>
      <t xml:space="preserve"> </t>
    </r>
    <r>
      <rPr>
        <b/>
        <i/>
        <sz val="14"/>
        <color rgb="FFFF0000"/>
        <rFont val="Cambria"/>
        <family val="1"/>
      </rPr>
      <t>NEW</t>
    </r>
  </si>
  <si>
    <t>33 02001CCE</t>
  </si>
  <si>
    <t>COMPOSITION PROTECTION CERAMIQUE CAR: 1 Shampoing boster 500ml + 1 Surf-Prep 185ml + 1 Cire Hybride Céramique 500ml + 1 Microfibre vitres bleu + 1 Microfibres verte 40x40 + 1 gant spéciale d'application + 1 Eponge Kenya</t>
  </si>
  <si>
    <t>Sacoche coffre BELGOM HYBRIDE</t>
  </si>
  <si>
    <t>32 01001CGR</t>
  </si>
  <si>
    <t>COMPOSITION PROTECTION GRAPHEN CAR: 1 Shampoing boster 500ml + 1 Surf-Prep 185ml + 1 Cire Hybride Graphène 500ml + 1 Microfibre vitres bleu + 1 Microfibres verte 40x40 + 1 gant spéciale d'application + 1 Eponge Kenya</t>
  </si>
  <si>
    <t xml:space="preserve">Sacoche coffre BELGOM HYBRIDE </t>
  </si>
  <si>
    <t>32 03001CGR MOTO</t>
  </si>
  <si>
    <t>COMPOSITION PROTECTION GRAPHEN MOTO: 1 Lustreur express 500ml + 1 Surf-Prep 185ml + 1 Cire Hybride Graphène 250ml + 1 Microfibre vitres bleu + 1 Microfibres verte 40x40 + 1 gant spéciale d'application + 1 Eponge Kenya</t>
  </si>
  <si>
    <t>Sacoche BELGOM HYBRIDE MOTO</t>
  </si>
  <si>
    <t>03 0500</t>
  </si>
  <si>
    <t xml:space="preserve">Capotes Noir </t>
  </si>
  <si>
    <t>bidon 500cc</t>
  </si>
  <si>
    <t>03 0501</t>
  </si>
  <si>
    <t>Capote Incolore</t>
  </si>
  <si>
    <t>04 0502</t>
  </si>
  <si>
    <t>Nettoyant Capotes</t>
  </si>
  <si>
    <t>04 0503</t>
  </si>
  <si>
    <t>Nettoyant Cuir</t>
  </si>
  <si>
    <t>07 0250</t>
  </si>
  <si>
    <t>Chromes</t>
  </si>
  <si>
    <t>bidon 250cc</t>
  </si>
  <si>
    <t>09 0250</t>
  </si>
  <si>
    <t xml:space="preserve">Alu </t>
  </si>
  <si>
    <t>09 0500</t>
  </si>
  <si>
    <t>10 0250</t>
  </si>
  <si>
    <t>Rénovateur Cuir</t>
  </si>
  <si>
    <t>10 0500</t>
  </si>
  <si>
    <t>11 0250</t>
  </si>
  <si>
    <t xml:space="preserve">Entretien Cuir </t>
  </si>
  <si>
    <t>11 0500</t>
  </si>
  <si>
    <t>15 0250</t>
  </si>
  <si>
    <t xml:space="preserve">Rénovateur Peinture </t>
  </si>
  <si>
    <t>15 0500</t>
  </si>
  <si>
    <t>16 0250</t>
  </si>
  <si>
    <t xml:space="preserve">Lustreur au Titane </t>
  </si>
  <si>
    <t>16 0500</t>
  </si>
  <si>
    <t>19 0500</t>
  </si>
  <si>
    <t>Lavage sans Eau</t>
  </si>
  <si>
    <t>21 0500</t>
  </si>
  <si>
    <t>Lustreur Express</t>
  </si>
  <si>
    <t>bidon 500 cc</t>
  </si>
  <si>
    <t>25 0350</t>
  </si>
  <si>
    <t>Pack Rénovation Capote Noire</t>
  </si>
  <si>
    <t>lot</t>
  </si>
  <si>
    <t>25 0351</t>
  </si>
  <si>
    <t>Pack Rénovation Capote Incolore</t>
  </si>
  <si>
    <t>25 1000</t>
  </si>
  <si>
    <t>Pack Rénovation Cuir</t>
  </si>
  <si>
    <t>25 4000</t>
  </si>
  <si>
    <t>Kit de Gommage</t>
  </si>
  <si>
    <t>boite</t>
  </si>
  <si>
    <t>TOTAL DE LA COMMANDE PRODUITS BELGOM</t>
  </si>
  <si>
    <t>Tarifs TTC en €uro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</si>
</sst>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3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2"/>
      <name val="Times New Roman"/>
      <family val="1"/>
      <charset val="1"/>
    </font>
    <font>
      <b/>
      <i/>
      <sz val="12"/>
      <name val="Calibri"/>
      <family val="2"/>
      <charset val="1"/>
    </font>
    <font>
      <b/>
      <i/>
      <sz val="14"/>
      <name val="Calibri"/>
      <family val="2"/>
      <charset val="1"/>
    </font>
    <font>
      <sz val="10"/>
      <name val="Calibri"/>
      <family val="2"/>
      <charset val="1"/>
    </font>
    <font>
      <b/>
      <sz val="14"/>
      <name val="Calibri"/>
      <family val="2"/>
      <charset val="1"/>
    </font>
    <font>
      <sz val="10"/>
      <name val="Calibri"/>
      <family val="2"/>
    </font>
    <font>
      <b/>
      <sz val="10"/>
      <name val="Calibri"/>
      <family val="2"/>
      <charset val="1"/>
    </font>
    <font>
      <b/>
      <sz val="11"/>
      <color rgb="FF000000"/>
      <name val="Calibri"/>
      <family val="2"/>
    </font>
    <font>
      <sz val="12"/>
      <color rgb="FFFF0000"/>
      <name val="Calibri"/>
      <family val="2"/>
      <charset val="1"/>
    </font>
    <font>
      <b/>
      <sz val="14"/>
      <color rgb="FFFF0000"/>
      <name val="Calibri"/>
      <family val="2"/>
    </font>
    <font>
      <b/>
      <sz val="10"/>
      <name val="Calibri"/>
      <family val="2"/>
    </font>
    <font>
      <b/>
      <sz val="14"/>
      <color rgb="FF00B0F0"/>
      <name val="Calibri"/>
      <family val="2"/>
      <charset val="1"/>
    </font>
    <font>
      <b/>
      <sz val="14"/>
      <color rgb="FFFF0000"/>
      <name val="Cambria"/>
      <family val="1"/>
    </font>
    <font>
      <b/>
      <vertAlign val="superscript"/>
      <sz val="14"/>
      <name val="Calibri"/>
      <family val="2"/>
      <charset val="1"/>
    </font>
    <font>
      <b/>
      <sz val="14"/>
      <color theme="4" tint="-0.249977111117893"/>
      <name val="Calibri"/>
      <family val="2"/>
    </font>
    <font>
      <b/>
      <sz val="10"/>
      <color theme="4" tint="-0.249977111117893"/>
      <name val="Calibri"/>
      <family val="2"/>
    </font>
    <font>
      <b/>
      <sz val="14"/>
      <color theme="9" tint="-0.249977111117893"/>
      <name val="Calibri"/>
      <family val="2"/>
    </font>
    <font>
      <b/>
      <sz val="10"/>
      <color theme="9" tint="-0.249977111117893"/>
      <name val="Calibri"/>
      <family val="2"/>
    </font>
    <font>
      <b/>
      <sz val="14"/>
      <color theme="5" tint="-0.249977111117893"/>
      <name val="Calibri"/>
      <family val="2"/>
    </font>
    <font>
      <b/>
      <sz val="10"/>
      <color theme="5" tint="-0.249977111117893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  <charset val="1"/>
    </font>
    <font>
      <b/>
      <sz val="14"/>
      <name val="Calibri"/>
      <family val="2"/>
      <scheme val="minor"/>
    </font>
    <font>
      <b/>
      <sz val="14"/>
      <name val="Cambria"/>
      <family val="1"/>
    </font>
    <font>
      <b/>
      <i/>
      <sz val="14"/>
      <color rgb="FFFF0000"/>
      <name val="Cambria"/>
      <family val="1"/>
    </font>
    <font>
      <b/>
      <sz val="14"/>
      <name val="Calibri"/>
      <family val="2"/>
    </font>
    <font>
      <sz val="11"/>
      <name val="Calibri"/>
      <family val="2"/>
    </font>
    <font>
      <b/>
      <sz val="14"/>
      <color theme="8" tint="-0.249977111117893"/>
      <name val="Calibri"/>
      <family val="2"/>
    </font>
    <font>
      <b/>
      <sz val="10"/>
      <color theme="8" tint="-0.249977111117893"/>
      <name val="Calibri"/>
      <family val="2"/>
    </font>
    <font>
      <sz val="12"/>
      <name val="Calibri"/>
      <family val="2"/>
    </font>
    <font>
      <b/>
      <sz val="10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theme="8" tint="0.59999389629810485"/>
        <bgColor rgb="FF9999FF"/>
      </patternFill>
    </fill>
    <fill>
      <patternFill patternType="solid">
        <fgColor theme="0"/>
        <bgColor rgb="FF9999FF"/>
      </patternFill>
    </fill>
    <fill>
      <patternFill patternType="solid">
        <fgColor theme="7" tint="0.59999389629810485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9999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CC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3" xfId="0" applyBorder="1"/>
    <xf numFmtId="0" fontId="5" fillId="2" borderId="4" xfId="1" applyFont="1" applyFill="1" applyBorder="1" applyAlignment="1">
      <alignment horizontal="right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left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right" wrapText="1"/>
    </xf>
    <xf numFmtId="49" fontId="8" fillId="6" borderId="10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164" fontId="11" fillId="8" borderId="14" xfId="0" applyNumberFormat="1" applyFont="1" applyFill="1" applyBorder="1" applyAlignment="1">
      <alignment vertical="center"/>
    </xf>
    <xf numFmtId="49" fontId="7" fillId="6" borderId="4" xfId="0" applyNumberFormat="1" applyFont="1" applyFill="1" applyBorder="1" applyAlignment="1">
      <alignment horizontal="right" wrapText="1"/>
    </xf>
    <xf numFmtId="49" fontId="8" fillId="6" borderId="15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10" fillId="6" borderId="16" xfId="0" applyFont="1" applyFill="1" applyBorder="1" applyAlignment="1">
      <alignment horizontal="center"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164" fontId="11" fillId="8" borderId="18" xfId="0" applyNumberFormat="1" applyFont="1" applyFill="1" applyBorder="1" applyAlignment="1">
      <alignment vertical="center"/>
    </xf>
    <xf numFmtId="0" fontId="12" fillId="6" borderId="9" xfId="0" applyFont="1" applyFill="1" applyBorder="1" applyAlignment="1">
      <alignment horizontal="right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14" fillId="4" borderId="20" xfId="0" applyFont="1" applyFill="1" applyBorder="1" applyAlignment="1">
      <alignment horizontal="center" vertical="center" wrapText="1"/>
    </xf>
    <xf numFmtId="3" fontId="14" fillId="4" borderId="20" xfId="0" applyNumberFormat="1" applyFont="1" applyFill="1" applyBorder="1" applyAlignment="1">
      <alignment horizontal="center" vertical="center" wrapText="1"/>
    </xf>
    <xf numFmtId="49" fontId="8" fillId="6" borderId="21" xfId="0" applyNumberFormat="1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left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49" fontId="7" fillId="9" borderId="4" xfId="0" applyNumberFormat="1" applyFont="1" applyFill="1" applyBorder="1" applyAlignment="1">
      <alignment horizontal="right" wrapText="1"/>
    </xf>
    <xf numFmtId="49" fontId="15" fillId="9" borderId="15" xfId="0" applyNumberFormat="1" applyFont="1" applyFill="1" applyBorder="1" applyAlignment="1">
      <alignment horizontal="center" vertical="center" wrapText="1"/>
    </xf>
    <xf numFmtId="0" fontId="15" fillId="9" borderId="16" xfId="0" applyFont="1" applyFill="1" applyBorder="1" applyAlignment="1">
      <alignment horizontal="left" vertical="center" wrapText="1"/>
    </xf>
    <xf numFmtId="0" fontId="9" fillId="9" borderId="16" xfId="0" applyFont="1" applyFill="1" applyBorder="1" applyAlignment="1">
      <alignment horizontal="left" vertical="center" wrapText="1"/>
    </xf>
    <xf numFmtId="0" fontId="10" fillId="9" borderId="16" xfId="0" applyFont="1" applyFill="1" applyBorder="1" applyAlignment="1">
      <alignment horizontal="center" vertical="center" wrapText="1"/>
    </xf>
    <xf numFmtId="3" fontId="10" fillId="9" borderId="16" xfId="0" applyNumberFormat="1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right" wrapText="1"/>
    </xf>
    <xf numFmtId="0" fontId="7" fillId="9" borderId="4" xfId="0" applyFont="1" applyFill="1" applyBorder="1" applyAlignment="1">
      <alignment horizontal="right" wrapText="1"/>
    </xf>
    <xf numFmtId="0" fontId="15" fillId="9" borderId="15" xfId="0" applyFont="1" applyFill="1" applyBorder="1" applyAlignment="1">
      <alignment horizontal="center" vertical="center" wrapText="1"/>
    </xf>
    <xf numFmtId="3" fontId="7" fillId="9" borderId="16" xfId="0" applyNumberFormat="1" applyFont="1" applyFill="1" applyBorder="1" applyAlignment="1">
      <alignment horizontal="center" vertical="center" wrapText="1"/>
    </xf>
    <xf numFmtId="3" fontId="10" fillId="9" borderId="4" xfId="0" applyNumberFormat="1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wrapText="1"/>
    </xf>
    <xf numFmtId="0" fontId="9" fillId="11" borderId="20" xfId="0" applyFont="1" applyFill="1" applyBorder="1" applyAlignment="1">
      <alignment horizontal="left" vertical="center" wrapText="1"/>
    </xf>
    <xf numFmtId="0" fontId="14" fillId="11" borderId="20" xfId="0" applyFont="1" applyFill="1" applyBorder="1" applyAlignment="1">
      <alignment horizontal="center" vertical="center" wrapText="1"/>
    </xf>
    <xf numFmtId="3" fontId="14" fillId="11" borderId="20" xfId="0" applyNumberFormat="1" applyFont="1" applyFill="1" applyBorder="1" applyAlignment="1">
      <alignment horizontal="center" vertical="center" wrapText="1"/>
    </xf>
    <xf numFmtId="0" fontId="8" fillId="12" borderId="15" xfId="0" applyFont="1" applyFill="1" applyBorder="1" applyAlignment="1">
      <alignment horizontal="center" vertical="center" wrapText="1"/>
    </xf>
    <xf numFmtId="2" fontId="0" fillId="0" borderId="0" xfId="0" applyNumberFormat="1"/>
    <xf numFmtId="0" fontId="7" fillId="13" borderId="4" xfId="0" applyFont="1" applyFill="1" applyBorder="1" applyAlignment="1">
      <alignment horizontal="right" wrapText="1"/>
    </xf>
    <xf numFmtId="0" fontId="8" fillId="13" borderId="15" xfId="0" applyFont="1" applyFill="1" applyBorder="1" applyAlignment="1">
      <alignment horizontal="center" vertical="center" wrapText="1"/>
    </xf>
    <xf numFmtId="0" fontId="9" fillId="13" borderId="16" xfId="0" applyFont="1" applyFill="1" applyBorder="1" applyAlignment="1">
      <alignment horizontal="left" vertical="center" wrapText="1"/>
    </xf>
    <xf numFmtId="0" fontId="10" fillId="13" borderId="16" xfId="0" applyFont="1" applyFill="1" applyBorder="1" applyAlignment="1">
      <alignment horizontal="center" vertical="center" wrapText="1"/>
    </xf>
    <xf numFmtId="3" fontId="10" fillId="13" borderId="4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49" fontId="1" fillId="0" borderId="0" xfId="2" applyNumberFormat="1" applyAlignment="1">
      <alignment horizontal="left" vertical="center"/>
    </xf>
    <xf numFmtId="49" fontId="1" fillId="0" borderId="0" xfId="2" applyNumberFormat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1" fillId="0" borderId="0" xfId="2" applyAlignment="1">
      <alignment horizontal="center"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 wrapText="1"/>
    </xf>
    <xf numFmtId="3" fontId="10" fillId="0" borderId="25" xfId="0" applyNumberFormat="1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3" fontId="10" fillId="0" borderId="28" xfId="0" applyNumberFormat="1" applyFont="1" applyBorder="1" applyAlignment="1">
      <alignment horizontal="center" vertical="center" wrapText="1"/>
    </xf>
    <xf numFmtId="0" fontId="1" fillId="0" borderId="0" xfId="2" applyAlignment="1">
      <alignment horizontal="left" vertical="center"/>
    </xf>
    <xf numFmtId="0" fontId="8" fillId="12" borderId="16" xfId="0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12" borderId="0" xfId="0" applyFont="1" applyFill="1" applyAlignment="1">
      <alignment horizontal="left" vertical="center" wrapText="1"/>
    </xf>
    <xf numFmtId="0" fontId="8" fillId="13" borderId="16" xfId="0" applyFont="1" applyFill="1" applyBorder="1" applyAlignment="1">
      <alignment horizontal="left" vertical="center" wrapText="1"/>
    </xf>
    <xf numFmtId="0" fontId="7" fillId="13" borderId="16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164" fontId="11" fillId="8" borderId="29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4" fontId="24" fillId="6" borderId="8" xfId="0" applyNumberFormat="1" applyFont="1" applyFill="1" applyBorder="1" applyAlignment="1">
      <alignment vertical="center"/>
    </xf>
    <xf numFmtId="164" fontId="24" fillId="8" borderId="8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164" fontId="24" fillId="6" borderId="0" xfId="0" applyNumberFormat="1" applyFont="1" applyFill="1" applyAlignment="1">
      <alignment vertical="center"/>
    </xf>
    <xf numFmtId="164" fontId="24" fillId="0" borderId="0" xfId="0" applyNumberFormat="1" applyFont="1" applyAlignment="1">
      <alignment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right" vertical="center" wrapText="1"/>
    </xf>
    <xf numFmtId="16" fontId="26" fillId="0" borderId="27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5" fillId="4" borderId="12" xfId="1" applyFont="1" applyFill="1" applyBorder="1" applyAlignment="1">
      <alignment horizontal="center" vertical="center" wrapText="1"/>
    </xf>
    <xf numFmtId="0" fontId="0" fillId="6" borderId="0" xfId="0" applyFill="1"/>
    <xf numFmtId="49" fontId="8" fillId="0" borderId="15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5" fillId="4" borderId="16" xfId="1" applyFont="1" applyFill="1" applyBorder="1" applyAlignment="1">
      <alignment horizontal="center" vertical="center" wrapText="1"/>
    </xf>
    <xf numFmtId="16" fontId="26" fillId="0" borderId="15" xfId="0" applyNumberFormat="1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/>
    <xf numFmtId="0" fontId="5" fillId="4" borderId="2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9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33" xfId="0" applyFont="1" applyBorder="1"/>
    <xf numFmtId="0" fontId="3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right" wrapText="1"/>
    </xf>
    <xf numFmtId="0" fontId="10" fillId="0" borderId="0" xfId="0" applyFont="1" applyFill="1" applyAlignment="1">
      <alignment horizontal="center" vertical="center" wrapText="1"/>
    </xf>
    <xf numFmtId="0" fontId="8" fillId="0" borderId="30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right" vertical="center" wrapText="1"/>
    </xf>
    <xf numFmtId="164" fontId="24" fillId="0" borderId="0" xfId="0" applyNumberFormat="1" applyFont="1" applyFill="1" applyAlignment="1">
      <alignment vertical="center"/>
    </xf>
    <xf numFmtId="164" fontId="24" fillId="0" borderId="30" xfId="0" applyNumberFormat="1" applyFont="1" applyFill="1" applyBorder="1" applyAlignment="1">
      <alignment vertical="center"/>
    </xf>
    <xf numFmtId="2" fontId="0" fillId="0" borderId="0" xfId="0" applyNumberFormat="1" applyFill="1"/>
    <xf numFmtId="164" fontId="24" fillId="0" borderId="0" xfId="0" applyNumberFormat="1" applyFont="1" applyBorder="1" applyAlignment="1">
      <alignment vertical="center"/>
    </xf>
    <xf numFmtId="164" fontId="11" fillId="6" borderId="13" xfId="0" applyNumberFormat="1" applyFont="1" applyFill="1" applyBorder="1" applyAlignment="1" applyProtection="1">
      <alignment vertical="center"/>
      <protection locked="0"/>
    </xf>
    <xf numFmtId="164" fontId="11" fillId="6" borderId="17" xfId="0" applyNumberFormat="1" applyFont="1" applyFill="1" applyBorder="1" applyAlignment="1" applyProtection="1">
      <alignment vertical="center"/>
      <protection locked="0"/>
    </xf>
    <xf numFmtId="164" fontId="11" fillId="6" borderId="26" xfId="0" applyNumberFormat="1" applyFont="1" applyFill="1" applyBorder="1" applyAlignment="1" applyProtection="1">
      <alignment vertical="center"/>
      <protection locked="0"/>
    </xf>
    <xf numFmtId="0" fontId="5" fillId="4" borderId="13" xfId="1" applyFont="1" applyFill="1" applyBorder="1" applyAlignment="1" applyProtection="1">
      <alignment horizontal="center" vertical="center" wrapText="1"/>
      <protection locked="0"/>
    </xf>
    <xf numFmtId="0" fontId="5" fillId="4" borderId="17" xfId="1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Protection="1">
      <protection locked="0"/>
    </xf>
    <xf numFmtId="0" fontId="5" fillId="4" borderId="26" xfId="1" applyFont="1" applyFill="1" applyBorder="1" applyAlignment="1" applyProtection="1">
      <alignment horizontal="center" vertical="center" wrapText="1"/>
      <protection locked="0"/>
    </xf>
    <xf numFmtId="164" fontId="11" fillId="7" borderId="12" xfId="0" applyNumberFormat="1" applyFont="1" applyFill="1" applyBorder="1" applyAlignment="1">
      <alignment horizontal="center" vertical="center"/>
    </xf>
    <xf numFmtId="164" fontId="11" fillId="7" borderId="16" xfId="0" applyNumberFormat="1" applyFont="1" applyFill="1" applyBorder="1" applyAlignment="1">
      <alignment horizontal="center" vertical="center"/>
    </xf>
    <xf numFmtId="165" fontId="11" fillId="7" borderId="16" xfId="0" applyNumberFormat="1" applyFont="1" applyFill="1" applyBorder="1" applyAlignment="1">
      <alignment horizontal="center" vertical="center"/>
    </xf>
    <xf numFmtId="165" fontId="11" fillId="7" borderId="24" xfId="0" applyNumberFormat="1" applyFont="1" applyFill="1" applyBorder="1" applyAlignment="1">
      <alignment horizontal="center" vertical="center"/>
    </xf>
    <xf numFmtId="164" fontId="11" fillId="7" borderId="2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11" fillId="7" borderId="31" xfId="0" applyNumberFormat="1" applyFont="1" applyFill="1" applyBorder="1" applyAlignment="1">
      <alignment horizontal="center" vertical="center"/>
    </xf>
    <xf numFmtId="164" fontId="11" fillId="7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2" xr:uid="{6974A215-5968-4212-8CAE-2E2637F205A9}"/>
    <cellStyle name="Texte explicatif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147321</xdr:colOff>
      <xdr:row>0</xdr:row>
      <xdr:rowOff>160020</xdr:rowOff>
    </xdr:from>
    <xdr:to>
      <xdr:col>7</xdr:col>
      <xdr:colOff>213360</xdr:colOff>
      <xdr:row>0</xdr:row>
      <xdr:rowOff>511269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EDB492-4771-4B44-96CB-1BF0F6E2B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02061" y="160020"/>
          <a:ext cx="982979" cy="351249"/>
        </a:xfrm>
        <a:prstGeom prst="rect">
          <a:avLst/>
        </a:prstGeom>
      </xdr:spPr>
    </xdr:pic>
    <xdr:clientData/>
  </xdr:twoCellAnchor>
  <xdr:twoCellAnchor editAs="oneCell">
    <xdr:from>
      <xdr:col>3</xdr:col>
      <xdr:colOff>1092200</xdr:colOff>
      <xdr:row>80</xdr:row>
      <xdr:rowOff>198120</xdr:rowOff>
    </xdr:from>
    <xdr:to>
      <xdr:col>6</xdr:col>
      <xdr:colOff>374440</xdr:colOff>
      <xdr:row>80</xdr:row>
      <xdr:rowOff>440940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2BFB7C8C-A5E6-459E-BD32-C1E319857ED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10800" y="20505420"/>
          <a:ext cx="1390440" cy="2428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612141</xdr:colOff>
      <xdr:row>0</xdr:row>
      <xdr:rowOff>78740</xdr:rowOff>
    </xdr:from>
    <xdr:to>
      <xdr:col>2</xdr:col>
      <xdr:colOff>355601</xdr:colOff>
      <xdr:row>0</xdr:row>
      <xdr:rowOff>577840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A182868-234C-4AC8-A1F3-EF6245688B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00" t="13193" r="32880" b="17193"/>
        <a:stretch/>
      </xdr:blipFill>
      <xdr:spPr>
        <a:xfrm>
          <a:off x="612141" y="78740"/>
          <a:ext cx="1023620" cy="4991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80</xdr:row>
      <xdr:rowOff>114300</xdr:rowOff>
    </xdr:from>
    <xdr:to>
      <xdr:col>1</xdr:col>
      <xdr:colOff>1254760</xdr:colOff>
      <xdr:row>80</xdr:row>
      <xdr:rowOff>613400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96AEAFF-96A6-42EB-8C9A-E994008027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00" t="13193" r="32880" b="17193"/>
        <a:stretch/>
      </xdr:blipFill>
      <xdr:spPr>
        <a:xfrm>
          <a:off x="228600" y="21877020"/>
          <a:ext cx="1026160" cy="49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de861e891c2d012a/Documents/ONE%20DRIVE%20MITHUNA/OneDrive/Documents/MITHUNA/COMPTABILITE/FOURNISSEURS/SODITEN/TARIFS%20PRODUITS%20SODITEN/2023/TARIFS%20+%20Bon%20de%20Commande%20%20MITHUNA%202023.htm" TargetMode="External"/><Relationship Id="rId1" Type="http://schemas.openxmlformats.org/officeDocument/2006/relationships/externalLinkPath" Target="/de861e891c2d012a/Documents/ONE%20DRIVE%20MITHUNA/OneDrive/Documents/MITHUNA/COMPTABILITE/FOURNISSEURS/SODITEN/TARIFS%20PRODUITS%20SODITEN/2023/TARIFS%20+%20Bon%20de%20Commande%20%20MITHUNA%202023.ht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TARIF CI PRO NEOCLEAN 2023"/>
      <sheetName val="Commande"/>
      <sheetName val=" TARIF PRO NEOCLEAN 2023"/>
      <sheetName val="BON COM TARIF 23 Public"/>
      <sheetName val=" TARIF PUBLIC NéoClean 2023"/>
      <sheetName val="TARIF PUBLIC Sacoches de soin  "/>
      <sheetName val="TARIFS PRO CI MOT CI 23"/>
      <sheetName val="TARIFS PUBLIC MOT 23"/>
      <sheetName val="TARIF CI PRO BELGOM 2023"/>
      <sheetName val="TARIFS VENT FRS PRO BELGOM 23"/>
      <sheetName val="TARIFS VENTE PUBLIC BELGOM"/>
    </sheetNames>
    <sheetDataSet>
      <sheetData sheetId="0"/>
      <sheetData sheetId="1"/>
      <sheetData sheetId="2"/>
      <sheetData sheetId="3"/>
      <sheetData sheetId="4">
        <row r="7">
          <cell r="B7" t="str">
            <v>8607SACLP</v>
          </cell>
          <cell r="C7" t="str">
            <v>COMPOSITION de NETTOYANT pour Préparation Carrosserie avant Lavage Portique : 1 décontaminant ferreux 500ml + 1 Jantes vernies 500ml + 1 Insectes et fientes 500ml + 1  Microfibre verte 40x40</v>
          </cell>
          <cell r="D7" t="str">
            <v>Sacoche coffre NÉOCLEAN Préparation avant lavage Portique</v>
          </cell>
          <cell r="G7">
            <v>25.065382800000005</v>
          </cell>
        </row>
        <row r="8">
          <cell r="G8">
            <v>7.4918205600000007</v>
          </cell>
        </row>
        <row r="10">
          <cell r="G10">
            <v>112.95100319999999</v>
          </cell>
        </row>
        <row r="14">
          <cell r="G14">
            <v>7.54285476</v>
          </cell>
        </row>
        <row r="15">
          <cell r="G15">
            <v>28.867477631999996</v>
          </cell>
        </row>
        <row r="18">
          <cell r="G18">
            <v>6.8692033200000004</v>
          </cell>
        </row>
        <row r="21">
          <cell r="G21">
            <v>22.444841159999999</v>
          </cell>
        </row>
        <row r="22">
          <cell r="G22">
            <v>38.963098271999996</v>
          </cell>
        </row>
        <row r="24">
          <cell r="G24">
            <v>9.8457290399999984</v>
          </cell>
        </row>
        <row r="27">
          <cell r="G27">
            <v>7.866587567999999</v>
          </cell>
        </row>
        <row r="28">
          <cell r="G28">
            <v>7.866587567999999</v>
          </cell>
        </row>
        <row r="31">
          <cell r="G31">
            <v>7.5167393279999999</v>
          </cell>
        </row>
        <row r="32">
          <cell r="G32">
            <v>6.7263075599999995</v>
          </cell>
        </row>
        <row r="33">
          <cell r="G33">
            <v>6.7263075599999995</v>
          </cell>
        </row>
        <row r="34">
          <cell r="G34">
            <v>7.1345811600000006</v>
          </cell>
        </row>
        <row r="35">
          <cell r="G35">
            <v>6.6650665200000008</v>
          </cell>
        </row>
        <row r="36">
          <cell r="G36">
            <v>6.6650665200000008</v>
          </cell>
        </row>
        <row r="37">
          <cell r="G37">
            <v>6.8079622799999999</v>
          </cell>
        </row>
        <row r="40">
          <cell r="G40">
            <v>7.3285111200000008</v>
          </cell>
        </row>
        <row r="41">
          <cell r="G41">
            <v>7.3285111200000008</v>
          </cell>
        </row>
        <row r="45">
          <cell r="G45">
            <v>9.9822895200000001</v>
          </cell>
        </row>
        <row r="47">
          <cell r="G47">
            <v>6.9814785600000011</v>
          </cell>
        </row>
        <row r="52">
          <cell r="G52">
            <v>11.12615952</v>
          </cell>
        </row>
        <row r="53">
          <cell r="G53">
            <v>6.4915502400000005</v>
          </cell>
        </row>
        <row r="54">
          <cell r="G54">
            <v>6.4915502400000005</v>
          </cell>
        </row>
        <row r="61">
          <cell r="G61">
            <v>10.50530208</v>
          </cell>
        </row>
        <row r="62">
          <cell r="G62">
            <v>19.291631520000003</v>
          </cell>
        </row>
        <row r="63">
          <cell r="G63">
            <v>36.424199615999996</v>
          </cell>
        </row>
        <row r="64">
          <cell r="G64">
            <v>12.687102120000002</v>
          </cell>
        </row>
        <row r="66">
          <cell r="G66">
            <v>6.2976202799999994</v>
          </cell>
        </row>
        <row r="67">
          <cell r="G67">
            <v>4.654319039999999</v>
          </cell>
        </row>
        <row r="90">
          <cell r="G90">
            <v>26.008717728000001</v>
          </cell>
        </row>
        <row r="104">
          <cell r="G104">
            <v>39.532851119999997</v>
          </cell>
        </row>
        <row r="114">
          <cell r="G114">
            <v>11.963824320000001</v>
          </cell>
        </row>
        <row r="115">
          <cell r="G115">
            <v>19.630920960000005</v>
          </cell>
        </row>
        <row r="116">
          <cell r="G116">
            <v>35.615536320000004</v>
          </cell>
        </row>
        <row r="126">
          <cell r="G126">
            <v>5.4810730799999998</v>
          </cell>
        </row>
        <row r="135">
          <cell r="G135">
            <v>26.088683040000003</v>
          </cell>
        </row>
        <row r="136">
          <cell r="G136">
            <v>8.0327830799999997</v>
          </cell>
        </row>
        <row r="137">
          <cell r="G137">
            <v>37.969163232</v>
          </cell>
        </row>
        <row r="140">
          <cell r="G140">
            <v>7.8286462799999992</v>
          </cell>
        </row>
        <row r="143">
          <cell r="G143">
            <v>11.319385560000001</v>
          </cell>
        </row>
        <row r="144">
          <cell r="G144">
            <v>8.8799507999999996</v>
          </cell>
        </row>
        <row r="150">
          <cell r="G150">
            <v>128.55423470400004</v>
          </cell>
        </row>
        <row r="156">
          <cell r="G156">
            <v>14.723613071999999</v>
          </cell>
        </row>
        <row r="157">
          <cell r="G157">
            <v>33.655400688</v>
          </cell>
        </row>
        <row r="158">
          <cell r="G158">
            <v>21.540655919999999</v>
          </cell>
        </row>
        <row r="159">
          <cell r="G159">
            <v>7.9365572160000015</v>
          </cell>
        </row>
        <row r="160">
          <cell r="G160">
            <v>7.9365572160000015</v>
          </cell>
        </row>
        <row r="163">
          <cell r="G163">
            <v>31.456424999999999</v>
          </cell>
        </row>
        <row r="164">
          <cell r="G164">
            <v>10.54366572</v>
          </cell>
        </row>
        <row r="165">
          <cell r="G165">
            <v>52.877062559999999</v>
          </cell>
        </row>
        <row r="166">
          <cell r="G166">
            <v>99.296926175999999</v>
          </cell>
        </row>
        <row r="167">
          <cell r="G167">
            <v>21.400716623999998</v>
          </cell>
        </row>
        <row r="168">
          <cell r="G168">
            <v>23.259910127999998</v>
          </cell>
        </row>
        <row r="169">
          <cell r="G169">
            <v>124.36605148799998</v>
          </cell>
        </row>
        <row r="174">
          <cell r="G174">
            <v>8.5362970559999987</v>
          </cell>
        </row>
        <row r="177">
          <cell r="G177">
            <v>4.6120838400000004</v>
          </cell>
        </row>
        <row r="193">
          <cell r="G193">
            <v>215.65645079999999</v>
          </cell>
        </row>
        <row r="201">
          <cell r="G201">
            <v>14.604932160000001</v>
          </cell>
        </row>
        <row r="202">
          <cell r="G202">
            <v>4.7279490720000004</v>
          </cell>
        </row>
        <row r="203">
          <cell r="G203">
            <v>4.3980921600000009</v>
          </cell>
        </row>
        <row r="204">
          <cell r="G204">
            <v>4.2681485279999993</v>
          </cell>
        </row>
        <row r="205">
          <cell r="G205">
            <v>6.3072639839999995</v>
          </cell>
        </row>
        <row r="206">
          <cell r="G206">
            <v>6.3072639839999995</v>
          </cell>
        </row>
        <row r="207">
          <cell r="G207">
            <v>14.813574048</v>
          </cell>
        </row>
        <row r="225">
          <cell r="G225">
            <v>24.639311760000002</v>
          </cell>
        </row>
        <row r="229">
          <cell r="G229">
            <v>40.40247388800001</v>
          </cell>
        </row>
        <row r="277">
          <cell r="G277">
            <v>4.6779707519999993</v>
          </cell>
        </row>
      </sheetData>
      <sheetData sheetId="5">
        <row r="14">
          <cell r="R14">
            <v>75.970191600000021</v>
          </cell>
        </row>
        <row r="15">
          <cell r="F15">
            <v>74.394349344000005</v>
          </cell>
          <cell r="L15">
            <v>107.56255334399998</v>
          </cell>
        </row>
        <row r="28">
          <cell r="L28">
            <v>20.501654731199999</v>
          </cell>
        </row>
        <row r="29">
          <cell r="R29">
            <v>34.145101735199994</v>
          </cell>
        </row>
        <row r="39">
          <cell r="F39">
            <v>23.952173212800002</v>
          </cell>
        </row>
        <row r="40">
          <cell r="R40">
            <v>35.370565120800002</v>
          </cell>
        </row>
      </sheetData>
      <sheetData sheetId="6"/>
      <sheetData sheetId="7"/>
      <sheetData sheetId="8"/>
      <sheetData sheetId="9"/>
      <sheetData sheetId="10">
        <row r="5">
          <cell r="G5">
            <v>25.863624000000005</v>
          </cell>
        </row>
        <row r="6">
          <cell r="G6">
            <v>45.823464000000001</v>
          </cell>
        </row>
        <row r="7">
          <cell r="G7">
            <v>18.011952000000001</v>
          </cell>
        </row>
        <row r="8">
          <cell r="G8">
            <v>25.334568000000001</v>
          </cell>
        </row>
        <row r="9">
          <cell r="G9">
            <v>37.442160000000001</v>
          </cell>
        </row>
        <row r="10">
          <cell r="G10">
            <v>36.432719999999996</v>
          </cell>
        </row>
        <row r="11">
          <cell r="G11">
            <v>62.188127999999992</v>
          </cell>
        </row>
        <row r="12">
          <cell r="G12">
            <v>116.77708799999999</v>
          </cell>
        </row>
        <row r="13">
          <cell r="G13">
            <v>26.104104</v>
          </cell>
        </row>
        <row r="14">
          <cell r="G14">
            <v>39.583008000000007</v>
          </cell>
        </row>
        <row r="20">
          <cell r="G20">
            <v>20.366945999999999</v>
          </cell>
        </row>
        <row r="21">
          <cell r="G21">
            <v>20.366945999999999</v>
          </cell>
        </row>
        <row r="24">
          <cell r="G24">
            <v>12.249360000000001</v>
          </cell>
        </row>
        <row r="25">
          <cell r="G25">
            <v>12.249360000000001</v>
          </cell>
        </row>
        <row r="28">
          <cell r="G28">
            <v>10.923935999999999</v>
          </cell>
        </row>
        <row r="32">
          <cell r="G32">
            <v>16.724256000000004</v>
          </cell>
        </row>
        <row r="33">
          <cell r="G33">
            <v>27.901955999999998</v>
          </cell>
        </row>
        <row r="34">
          <cell r="G34">
            <v>14.379960000000001</v>
          </cell>
        </row>
        <row r="35">
          <cell r="G35">
            <v>22.923347999999997</v>
          </cell>
        </row>
        <row r="36">
          <cell r="G36">
            <v>13.08888</v>
          </cell>
        </row>
        <row r="37">
          <cell r="G37">
            <v>20.107776000000001</v>
          </cell>
        </row>
        <row r="42">
          <cell r="G42">
            <v>19.261896</v>
          </cell>
        </row>
        <row r="43">
          <cell r="G43">
            <v>23.563800000000001</v>
          </cell>
        </row>
        <row r="44">
          <cell r="G44">
            <v>23.563800000000001</v>
          </cell>
        </row>
        <row r="45">
          <cell r="G45">
            <v>34.959012000000001</v>
          </cell>
        </row>
        <row r="48">
          <cell r="G48">
            <v>10.18704</v>
          </cell>
        </row>
        <row r="49">
          <cell r="G49">
            <v>21.154980000000002</v>
          </cell>
        </row>
        <row r="50">
          <cell r="G50">
            <v>39.330503999999998</v>
          </cell>
        </row>
        <row r="51">
          <cell r="G51">
            <v>39.330503999999998</v>
          </cell>
        </row>
        <row r="52">
          <cell r="G52">
            <v>39.330503999999998</v>
          </cell>
        </row>
        <row r="53">
          <cell r="G53">
            <v>57.259089599999996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5E32D-822E-47C7-AD12-CA8EE3FF1023}">
  <sheetPr>
    <pageSetUpPr fitToPage="1"/>
  </sheetPr>
  <dimension ref="A1:L126"/>
  <sheetViews>
    <sheetView tabSelected="1" view="pageBreakPreview" topLeftCell="B1" zoomScale="60" zoomScaleNormal="100" workbookViewId="0">
      <selection activeCell="I2" sqref="I2"/>
    </sheetView>
  </sheetViews>
  <sheetFormatPr baseColWidth="10" defaultColWidth="9.109375" defaultRowHeight="14.4" x14ac:dyDescent="0.3"/>
  <cols>
    <col min="1" max="1" width="10.109375" style="1" hidden="1" customWidth="1"/>
    <col min="2" max="2" width="18.6640625" style="130" customWidth="1"/>
    <col min="3" max="3" width="114.33203125" style="137" customWidth="1"/>
    <col min="4" max="4" width="30.77734375" style="138" customWidth="1"/>
    <col min="5" max="5" width="9.33203125" style="130" hidden="1" customWidth="1"/>
    <col min="6" max="6" width="34.33203125" style="131" hidden="1" customWidth="1"/>
    <col min="7" max="7" width="13.33203125" style="169" customWidth="1"/>
    <col min="8" max="8" width="15.33203125" customWidth="1"/>
    <col min="9" max="9" width="15" customWidth="1"/>
    <col min="10" max="1027" width="29.77734375" customWidth="1"/>
  </cols>
  <sheetData>
    <row r="1" spans="1:9" ht="49.2" customHeight="1" thickBot="1" x14ac:dyDescent="0.35">
      <c r="B1" s="2"/>
      <c r="C1" s="139" t="s">
        <v>0</v>
      </c>
      <c r="D1" s="139"/>
      <c r="E1" s="139"/>
      <c r="F1" s="139"/>
      <c r="G1" s="139"/>
      <c r="H1" s="140"/>
      <c r="I1" s="3"/>
    </row>
    <row r="2" spans="1:9" ht="48.6" customHeight="1" thickBot="1" x14ac:dyDescent="0.35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205</v>
      </c>
      <c r="H2" s="9" t="s">
        <v>8</v>
      </c>
      <c r="I2" s="10" t="s">
        <v>9</v>
      </c>
    </row>
    <row r="3" spans="1:9" ht="15.9" customHeight="1" x14ac:dyDescent="0.3">
      <c r="A3" s="11"/>
      <c r="B3" s="12" t="s">
        <v>10</v>
      </c>
      <c r="C3" s="13" t="s">
        <v>11</v>
      </c>
      <c r="D3" s="14" t="s">
        <v>12</v>
      </c>
      <c r="E3" s="15">
        <v>20</v>
      </c>
      <c r="F3" s="16">
        <v>3559750000008</v>
      </c>
      <c r="G3" s="160">
        <f>'[1] TARIF PUBLIC NéoClean 2023'!G8</f>
        <v>7.4918205600000007</v>
      </c>
      <c r="H3" s="153"/>
      <c r="I3" s="17">
        <f>G3*H3</f>
        <v>0</v>
      </c>
    </row>
    <row r="4" spans="1:9" ht="15.9" customHeight="1" x14ac:dyDescent="0.3">
      <c r="A4" s="18"/>
      <c r="B4" s="19" t="s">
        <v>13</v>
      </c>
      <c r="C4" s="20" t="s">
        <v>14</v>
      </c>
      <c r="D4" s="21" t="s">
        <v>15</v>
      </c>
      <c r="E4" s="22">
        <v>4</v>
      </c>
      <c r="F4" s="23">
        <v>3559750449005</v>
      </c>
      <c r="G4" s="161">
        <f>'[1] TARIF PUBLIC NéoClean 2023'!G10</f>
        <v>112.95100319999999</v>
      </c>
      <c r="H4" s="154"/>
      <c r="I4" s="24">
        <f t="shared" ref="I4:I67" si="0">G4*H4</f>
        <v>0</v>
      </c>
    </row>
    <row r="5" spans="1:9" ht="15.9" customHeight="1" x14ac:dyDescent="0.3">
      <c r="A5" s="18"/>
      <c r="B5" s="19" t="s">
        <v>16</v>
      </c>
      <c r="C5" s="20" t="s">
        <v>17</v>
      </c>
      <c r="D5" s="21" t="s">
        <v>12</v>
      </c>
      <c r="E5" s="22">
        <v>12</v>
      </c>
      <c r="F5" s="23">
        <v>3559750000015</v>
      </c>
      <c r="G5" s="161">
        <f>'[1] TARIF PUBLIC NéoClean 2023'!G14</f>
        <v>7.54285476</v>
      </c>
      <c r="H5" s="154"/>
      <c r="I5" s="24">
        <f t="shared" si="0"/>
        <v>0</v>
      </c>
    </row>
    <row r="6" spans="1:9" ht="15.9" customHeight="1" x14ac:dyDescent="0.3">
      <c r="A6" s="18"/>
      <c r="B6" s="19" t="s">
        <v>18</v>
      </c>
      <c r="C6" s="20" t="s">
        <v>19</v>
      </c>
      <c r="D6" s="21" t="s">
        <v>20</v>
      </c>
      <c r="E6" s="22">
        <v>4</v>
      </c>
      <c r="F6" s="23">
        <v>3559750002118</v>
      </c>
      <c r="G6" s="161">
        <f>'[1] TARIF PUBLIC NéoClean 2023'!G15</f>
        <v>28.867477631999996</v>
      </c>
      <c r="H6" s="154"/>
      <c r="I6" s="24">
        <f t="shared" si="0"/>
        <v>0</v>
      </c>
    </row>
    <row r="7" spans="1:9" ht="15" customHeight="1" x14ac:dyDescent="0.3">
      <c r="A7" s="18" t="s">
        <v>21</v>
      </c>
      <c r="B7" s="19" t="s">
        <v>22</v>
      </c>
      <c r="C7" s="20" t="s">
        <v>23</v>
      </c>
      <c r="D7" s="21" t="s">
        <v>12</v>
      </c>
      <c r="E7" s="22">
        <v>12</v>
      </c>
      <c r="F7" s="23">
        <v>3559750170008</v>
      </c>
      <c r="G7" s="161">
        <f>'[1] TARIF PUBLIC NéoClean 2023'!G18</f>
        <v>6.8692033200000004</v>
      </c>
      <c r="H7" s="154"/>
      <c r="I7" s="24">
        <f t="shared" si="0"/>
        <v>0</v>
      </c>
    </row>
    <row r="8" spans="1:9" ht="15.9" customHeight="1" x14ac:dyDescent="0.3">
      <c r="A8" s="25" t="s">
        <v>24</v>
      </c>
      <c r="B8" s="26" t="s">
        <v>25</v>
      </c>
      <c r="C8" s="27" t="s">
        <v>26</v>
      </c>
      <c r="D8" s="28" t="s">
        <v>27</v>
      </c>
      <c r="E8" s="29">
        <v>6</v>
      </c>
      <c r="F8" s="30">
        <v>3559750220109</v>
      </c>
      <c r="G8" s="161">
        <f>'[1] TARIF PUBLIC NéoClean 2023'!G21</f>
        <v>22.444841159999999</v>
      </c>
      <c r="H8" s="154"/>
      <c r="I8" s="24">
        <f t="shared" si="0"/>
        <v>0</v>
      </c>
    </row>
    <row r="9" spans="1:9" ht="15.9" customHeight="1" x14ac:dyDescent="0.3">
      <c r="A9" s="25" t="s">
        <v>24</v>
      </c>
      <c r="B9" s="26" t="s">
        <v>28</v>
      </c>
      <c r="C9" s="27" t="s">
        <v>26</v>
      </c>
      <c r="D9" s="28" t="s">
        <v>29</v>
      </c>
      <c r="E9" s="29">
        <v>6</v>
      </c>
      <c r="F9" s="30">
        <v>3559750220208</v>
      </c>
      <c r="G9" s="161">
        <f>'[1] TARIF PUBLIC NéoClean 2023'!G22</f>
        <v>38.963098271999996</v>
      </c>
      <c r="H9" s="154"/>
      <c r="I9" s="24">
        <f t="shared" si="0"/>
        <v>0</v>
      </c>
    </row>
    <row r="10" spans="1:9" ht="15.9" customHeight="1" x14ac:dyDescent="0.3">
      <c r="A10" s="18"/>
      <c r="B10" s="31" t="s">
        <v>30</v>
      </c>
      <c r="C10" s="20" t="s">
        <v>31</v>
      </c>
      <c r="D10" s="32" t="s">
        <v>12</v>
      </c>
      <c r="E10" s="22">
        <v>12</v>
      </c>
      <c r="F10" s="33">
        <v>3559750000237</v>
      </c>
      <c r="G10" s="161">
        <f>'[1] TARIF PUBLIC NéoClean 2023'!G24</f>
        <v>9.8457290399999984</v>
      </c>
      <c r="H10" s="154"/>
      <c r="I10" s="24">
        <f t="shared" si="0"/>
        <v>0</v>
      </c>
    </row>
    <row r="11" spans="1:9" ht="15.9" customHeight="1" x14ac:dyDescent="0.3">
      <c r="A11" s="18" t="s">
        <v>32</v>
      </c>
      <c r="B11" s="19" t="s">
        <v>33</v>
      </c>
      <c r="C11" s="20" t="s">
        <v>34</v>
      </c>
      <c r="D11" s="21" t="s">
        <v>12</v>
      </c>
      <c r="E11" s="22">
        <v>12</v>
      </c>
      <c r="F11" s="23">
        <v>3559750000046</v>
      </c>
      <c r="G11" s="161">
        <f>'[1] TARIF PUBLIC NéoClean 2023'!G27</f>
        <v>7.866587567999999</v>
      </c>
      <c r="H11" s="154"/>
      <c r="I11" s="24">
        <f t="shared" si="0"/>
        <v>0</v>
      </c>
    </row>
    <row r="12" spans="1:9" ht="15.9" customHeight="1" x14ac:dyDescent="0.3">
      <c r="A12" s="34"/>
      <c r="B12" s="35" t="s">
        <v>35</v>
      </c>
      <c r="C12" s="36" t="s">
        <v>36</v>
      </c>
      <c r="D12" s="37" t="s">
        <v>37</v>
      </c>
      <c r="E12" s="38">
        <v>12</v>
      </c>
      <c r="F12" s="39">
        <v>3559750190006</v>
      </c>
      <c r="G12" s="161">
        <f>'[1] TARIF PUBLIC NéoClean 2023'!G28</f>
        <v>7.866587567999999</v>
      </c>
      <c r="H12" s="154"/>
      <c r="I12" s="24">
        <f t="shared" si="0"/>
        <v>0</v>
      </c>
    </row>
    <row r="13" spans="1:9" ht="15.9" customHeight="1" x14ac:dyDescent="0.3">
      <c r="A13" s="18"/>
      <c r="B13" s="19" t="s">
        <v>38</v>
      </c>
      <c r="C13" s="20" t="s">
        <v>39</v>
      </c>
      <c r="D13" s="21" t="s">
        <v>40</v>
      </c>
      <c r="E13" s="22">
        <v>12</v>
      </c>
      <c r="F13" s="23">
        <v>3559750703008</v>
      </c>
      <c r="G13" s="161">
        <f>'[1] TARIF PUBLIC NéoClean 2023'!G31</f>
        <v>7.5167393279999999</v>
      </c>
      <c r="H13" s="154"/>
      <c r="I13" s="24">
        <f t="shared" si="0"/>
        <v>0</v>
      </c>
    </row>
    <row r="14" spans="1:9" ht="15.9" customHeight="1" x14ac:dyDescent="0.3">
      <c r="A14" s="18" t="s">
        <v>41</v>
      </c>
      <c r="B14" s="40" t="s">
        <v>42</v>
      </c>
      <c r="C14" s="20" t="s">
        <v>43</v>
      </c>
      <c r="D14" s="21" t="s">
        <v>44</v>
      </c>
      <c r="E14" s="22">
        <v>12</v>
      </c>
      <c r="F14" s="23">
        <v>3559750000664</v>
      </c>
      <c r="G14" s="161">
        <f>'[1] TARIF PUBLIC NéoClean 2023'!G32</f>
        <v>6.7263075599999995</v>
      </c>
      <c r="H14" s="154"/>
      <c r="I14" s="24">
        <f t="shared" si="0"/>
        <v>0</v>
      </c>
    </row>
    <row r="15" spans="1:9" ht="15.9" customHeight="1" x14ac:dyDescent="0.3">
      <c r="A15" s="18" t="s">
        <v>45</v>
      </c>
      <c r="B15" s="40" t="s">
        <v>46</v>
      </c>
      <c r="C15" s="20" t="s">
        <v>47</v>
      </c>
      <c r="D15" s="21" t="s">
        <v>44</v>
      </c>
      <c r="E15" s="22">
        <v>12</v>
      </c>
      <c r="F15" s="23">
        <v>3559750705002</v>
      </c>
      <c r="G15" s="161">
        <f>'[1] TARIF PUBLIC NéoClean 2023'!G33</f>
        <v>6.7263075599999995</v>
      </c>
      <c r="H15" s="154"/>
      <c r="I15" s="24">
        <f t="shared" si="0"/>
        <v>0</v>
      </c>
    </row>
    <row r="16" spans="1:9" ht="18.600000000000001" customHeight="1" x14ac:dyDescent="0.3">
      <c r="A16" s="18"/>
      <c r="B16" s="19" t="s">
        <v>48</v>
      </c>
      <c r="C16" s="20" t="s">
        <v>49</v>
      </c>
      <c r="D16" s="21" t="s">
        <v>44</v>
      </c>
      <c r="E16" s="22">
        <v>12</v>
      </c>
      <c r="F16" s="23">
        <v>3559750005010</v>
      </c>
      <c r="G16" s="161">
        <f>'[1] TARIF PUBLIC NéoClean 2023'!G34</f>
        <v>7.1345811600000006</v>
      </c>
      <c r="H16" s="154"/>
      <c r="I16" s="24">
        <f t="shared" si="0"/>
        <v>0</v>
      </c>
    </row>
    <row r="17" spans="1:9" ht="15.9" customHeight="1" x14ac:dyDescent="0.3">
      <c r="A17" s="18"/>
      <c r="B17" s="19" t="s">
        <v>50</v>
      </c>
      <c r="C17" s="20" t="s">
        <v>51</v>
      </c>
      <c r="D17" s="21" t="s">
        <v>52</v>
      </c>
      <c r="E17" s="22">
        <v>12</v>
      </c>
      <c r="F17" s="33">
        <v>3559750001210</v>
      </c>
      <c r="G17" s="161">
        <f>'[1] TARIF PUBLIC NéoClean 2023'!G35</f>
        <v>6.6650665200000008</v>
      </c>
      <c r="H17" s="154"/>
      <c r="I17" s="24">
        <f t="shared" si="0"/>
        <v>0</v>
      </c>
    </row>
    <row r="18" spans="1:9" ht="15.9" customHeight="1" x14ac:dyDescent="0.3">
      <c r="A18" s="18"/>
      <c r="B18" s="19" t="s">
        <v>53</v>
      </c>
      <c r="C18" s="20" t="s">
        <v>54</v>
      </c>
      <c r="D18" s="21" t="s">
        <v>52</v>
      </c>
      <c r="E18" s="22">
        <v>12</v>
      </c>
      <c r="F18" s="41">
        <v>3559750001227</v>
      </c>
      <c r="G18" s="161">
        <f>'[1] TARIF PUBLIC NéoClean 2023'!G36</f>
        <v>6.6650665200000008</v>
      </c>
      <c r="H18" s="154"/>
      <c r="I18" s="24">
        <f t="shared" si="0"/>
        <v>0</v>
      </c>
    </row>
    <row r="19" spans="1:9" ht="15.9" customHeight="1" x14ac:dyDescent="0.3">
      <c r="A19" s="18" t="s">
        <v>55</v>
      </c>
      <c r="B19" s="19" t="s">
        <v>56</v>
      </c>
      <c r="C19" s="20" t="s">
        <v>57</v>
      </c>
      <c r="D19" s="21" t="s">
        <v>44</v>
      </c>
      <c r="E19" s="22">
        <v>12</v>
      </c>
      <c r="F19" s="23">
        <v>3559750706009</v>
      </c>
      <c r="G19" s="161">
        <f>'[1] TARIF PUBLIC NéoClean 2023'!G37</f>
        <v>6.8079622799999999</v>
      </c>
      <c r="H19" s="154"/>
      <c r="I19" s="24">
        <f t="shared" si="0"/>
        <v>0</v>
      </c>
    </row>
    <row r="20" spans="1:9" ht="15.9" customHeight="1" x14ac:dyDescent="0.3">
      <c r="A20" s="42"/>
      <c r="B20" s="40">
        <v>1010</v>
      </c>
      <c r="C20" s="20" t="s">
        <v>58</v>
      </c>
      <c r="D20" s="21" t="s">
        <v>12</v>
      </c>
      <c r="E20" s="22">
        <v>12</v>
      </c>
      <c r="F20" s="23">
        <v>3559750000022</v>
      </c>
      <c r="G20" s="161">
        <f>'[1] TARIF PUBLIC NéoClean 2023'!G40</f>
        <v>7.3285111200000008</v>
      </c>
      <c r="H20" s="154"/>
      <c r="I20" s="24">
        <f t="shared" si="0"/>
        <v>0</v>
      </c>
    </row>
    <row r="21" spans="1:9" ht="19.2" customHeight="1" x14ac:dyDescent="0.3">
      <c r="A21" s="43"/>
      <c r="B21" s="44">
        <v>1011</v>
      </c>
      <c r="C21" s="36" t="s">
        <v>59</v>
      </c>
      <c r="D21" s="37" t="s">
        <v>37</v>
      </c>
      <c r="E21" s="38">
        <v>12</v>
      </c>
      <c r="F21" s="45">
        <v>3559750001340</v>
      </c>
      <c r="G21" s="161">
        <f>'[1] TARIF PUBLIC NéoClean 2023'!G41</f>
        <v>7.3285111200000008</v>
      </c>
      <c r="H21" s="154"/>
      <c r="I21" s="24">
        <f t="shared" si="0"/>
        <v>0</v>
      </c>
    </row>
    <row r="22" spans="1:9" ht="16.2" customHeight="1" x14ac:dyDescent="0.3">
      <c r="A22" s="42"/>
      <c r="B22" s="40">
        <v>1210</v>
      </c>
      <c r="C22" s="20" t="s">
        <v>60</v>
      </c>
      <c r="D22" s="21" t="s">
        <v>12</v>
      </c>
      <c r="E22" s="22">
        <v>12</v>
      </c>
      <c r="F22" s="23">
        <v>3559750000381</v>
      </c>
      <c r="G22" s="161">
        <f>'[1] TARIF PUBLIC NéoClean 2023'!G45</f>
        <v>9.9822895200000001</v>
      </c>
      <c r="H22" s="154"/>
      <c r="I22" s="24">
        <f t="shared" si="0"/>
        <v>0</v>
      </c>
    </row>
    <row r="23" spans="1:9" ht="15.9" customHeight="1" x14ac:dyDescent="0.3">
      <c r="A23" s="42"/>
      <c r="B23" s="40">
        <v>1310</v>
      </c>
      <c r="C23" s="20" t="s">
        <v>61</v>
      </c>
      <c r="D23" s="21" t="s">
        <v>12</v>
      </c>
      <c r="E23" s="22">
        <v>12</v>
      </c>
      <c r="F23" s="23">
        <v>3559750000374</v>
      </c>
      <c r="G23" s="161">
        <f>'[1] TARIF PUBLIC NéoClean 2023'!G47</f>
        <v>6.9814785600000011</v>
      </c>
      <c r="H23" s="154"/>
      <c r="I23" s="24">
        <f t="shared" si="0"/>
        <v>0</v>
      </c>
    </row>
    <row r="24" spans="1:9" ht="15.9" customHeight="1" x14ac:dyDescent="0.3">
      <c r="A24" s="42"/>
      <c r="B24" s="40">
        <v>1373</v>
      </c>
      <c r="C24" s="20" t="s">
        <v>62</v>
      </c>
      <c r="D24" s="21" t="s">
        <v>40</v>
      </c>
      <c r="E24" s="22">
        <v>12</v>
      </c>
      <c r="F24" s="23">
        <v>3559750280004</v>
      </c>
      <c r="G24" s="161">
        <f>'[1] TARIF PUBLIC NéoClean 2023'!G52</f>
        <v>11.12615952</v>
      </c>
      <c r="H24" s="154"/>
      <c r="I24" s="24">
        <f t="shared" si="0"/>
        <v>0</v>
      </c>
    </row>
    <row r="25" spans="1:9" ht="15.9" customHeight="1" x14ac:dyDescent="0.3">
      <c r="A25" s="42"/>
      <c r="B25" s="40">
        <v>1410</v>
      </c>
      <c r="C25" s="20" t="s">
        <v>63</v>
      </c>
      <c r="D25" s="21" t="s">
        <v>12</v>
      </c>
      <c r="E25" s="22">
        <v>12</v>
      </c>
      <c r="F25" s="23">
        <v>3559750000190</v>
      </c>
      <c r="G25" s="161">
        <f>'[1] TARIF PUBLIC NéoClean 2023'!G53</f>
        <v>6.4915502400000005</v>
      </c>
      <c r="H25" s="154"/>
      <c r="I25" s="24">
        <f t="shared" si="0"/>
        <v>0</v>
      </c>
    </row>
    <row r="26" spans="1:9" ht="15.9" customHeight="1" x14ac:dyDescent="0.3">
      <c r="A26" s="43"/>
      <c r="B26" s="44">
        <v>1411</v>
      </c>
      <c r="C26" s="36" t="s">
        <v>64</v>
      </c>
      <c r="D26" s="37" t="s">
        <v>37</v>
      </c>
      <c r="E26" s="38">
        <v>12</v>
      </c>
      <c r="F26" s="46">
        <v>3559750150000</v>
      </c>
      <c r="G26" s="161">
        <f>'[1] TARIF PUBLIC NéoClean 2023'!G54</f>
        <v>6.4915502400000005</v>
      </c>
      <c r="H26" s="154"/>
      <c r="I26" s="24">
        <f t="shared" si="0"/>
        <v>0</v>
      </c>
    </row>
    <row r="27" spans="1:9" ht="21" customHeight="1" x14ac:dyDescent="0.3">
      <c r="A27" s="42"/>
      <c r="B27" s="40">
        <v>1520</v>
      </c>
      <c r="C27" s="20" t="s">
        <v>65</v>
      </c>
      <c r="D27" s="21" t="s">
        <v>66</v>
      </c>
      <c r="E27" s="22">
        <v>6</v>
      </c>
      <c r="F27" s="23">
        <v>3559750000053</v>
      </c>
      <c r="G27" s="161">
        <f>'[1] TARIF PUBLIC NéoClean 2023'!G61</f>
        <v>10.50530208</v>
      </c>
      <c r="H27" s="154"/>
      <c r="I27" s="24">
        <f t="shared" si="0"/>
        <v>0</v>
      </c>
    </row>
    <row r="28" spans="1:9" ht="15.9" customHeight="1" x14ac:dyDescent="0.3">
      <c r="A28" s="42"/>
      <c r="B28" s="40">
        <v>1720</v>
      </c>
      <c r="C28" s="20" t="s">
        <v>67</v>
      </c>
      <c r="D28" s="21" t="s">
        <v>66</v>
      </c>
      <c r="E28" s="22">
        <v>6</v>
      </c>
      <c r="F28" s="23">
        <v>3559750000343</v>
      </c>
      <c r="G28" s="161">
        <f>'[1] TARIF PUBLIC NéoClean 2023'!G62</f>
        <v>19.291631520000003</v>
      </c>
      <c r="H28" s="154"/>
      <c r="I28" s="24">
        <f t="shared" si="0"/>
        <v>0</v>
      </c>
    </row>
    <row r="29" spans="1:9" ht="15.9" customHeight="1" x14ac:dyDescent="0.3">
      <c r="A29" s="42"/>
      <c r="B29" s="40">
        <v>1736</v>
      </c>
      <c r="C29" s="20" t="s">
        <v>68</v>
      </c>
      <c r="D29" s="21" t="s">
        <v>69</v>
      </c>
      <c r="E29" s="22">
        <v>6</v>
      </c>
      <c r="F29" s="23">
        <v>3559750002330</v>
      </c>
      <c r="G29" s="161">
        <f>'[1] TARIF PUBLIC NéoClean 2023'!G63</f>
        <v>36.424199615999996</v>
      </c>
      <c r="H29" s="154"/>
      <c r="I29" s="24">
        <f t="shared" si="0"/>
        <v>0</v>
      </c>
    </row>
    <row r="30" spans="1:9" ht="15.9" customHeight="1" x14ac:dyDescent="0.3">
      <c r="A30" s="42"/>
      <c r="B30" s="47">
        <v>1810</v>
      </c>
      <c r="C30" s="48" t="s">
        <v>70</v>
      </c>
      <c r="D30" s="21" t="s">
        <v>12</v>
      </c>
      <c r="E30" s="22">
        <v>12</v>
      </c>
      <c r="F30" s="23">
        <v>3559750131009</v>
      </c>
      <c r="G30" s="161">
        <f>'[1] TARIF PUBLIC NéoClean 2023'!G64</f>
        <v>12.687102120000002</v>
      </c>
      <c r="H30" s="154"/>
      <c r="I30" s="24">
        <f t="shared" si="0"/>
        <v>0</v>
      </c>
    </row>
    <row r="31" spans="1:9" ht="15.9" customHeight="1" x14ac:dyDescent="0.3">
      <c r="A31" s="42"/>
      <c r="B31" s="40">
        <v>1972</v>
      </c>
      <c r="C31" s="20" t="s">
        <v>71</v>
      </c>
      <c r="D31" s="21" t="s">
        <v>72</v>
      </c>
      <c r="E31" s="22">
        <v>12</v>
      </c>
      <c r="F31" s="23">
        <v>3559750001111</v>
      </c>
      <c r="G31" s="161">
        <f>'[1] TARIF PUBLIC NéoClean 2023'!G66</f>
        <v>6.2976202799999994</v>
      </c>
      <c r="H31" s="154"/>
      <c r="I31" s="24">
        <f t="shared" si="0"/>
        <v>0</v>
      </c>
    </row>
    <row r="32" spans="1:9" ht="15.9" customHeight="1" x14ac:dyDescent="0.3">
      <c r="A32" s="42"/>
      <c r="B32" s="40">
        <v>2090</v>
      </c>
      <c r="C32" s="20" t="s">
        <v>73</v>
      </c>
      <c r="D32" s="21" t="s">
        <v>74</v>
      </c>
      <c r="E32" s="22">
        <v>12</v>
      </c>
      <c r="F32" s="23">
        <v>3559750000091</v>
      </c>
      <c r="G32" s="161">
        <f>'[1] TARIF PUBLIC NéoClean 2023'!G67</f>
        <v>4.654319039999999</v>
      </c>
      <c r="H32" s="154"/>
      <c r="I32" s="24">
        <f t="shared" si="0"/>
        <v>0</v>
      </c>
    </row>
    <row r="33" spans="1:9" ht="15.9" customHeight="1" x14ac:dyDescent="0.3">
      <c r="A33" s="42">
        <v>3130</v>
      </c>
      <c r="B33" s="40">
        <v>3137</v>
      </c>
      <c r="C33" s="20" t="s">
        <v>75</v>
      </c>
      <c r="D33" s="21" t="s">
        <v>20</v>
      </c>
      <c r="E33" s="22">
        <v>4</v>
      </c>
      <c r="F33" s="23">
        <v>3559750239002</v>
      </c>
      <c r="G33" s="161">
        <f>'[1] TARIF PUBLIC NéoClean 2023'!G90</f>
        <v>26.008717728000001</v>
      </c>
      <c r="H33" s="154"/>
      <c r="I33" s="24">
        <f t="shared" si="0"/>
        <v>0</v>
      </c>
    </row>
    <row r="34" spans="1:9" ht="15.9" customHeight="1" x14ac:dyDescent="0.3">
      <c r="A34" s="42"/>
      <c r="B34" s="40">
        <v>3936</v>
      </c>
      <c r="C34" s="20" t="s">
        <v>76</v>
      </c>
      <c r="D34" s="21" t="s">
        <v>69</v>
      </c>
      <c r="E34" s="22">
        <v>6</v>
      </c>
      <c r="F34" s="23">
        <v>3559750002316</v>
      </c>
      <c r="G34" s="161">
        <f>'[1] TARIF PUBLIC NéoClean 2023'!G104</f>
        <v>39.532851119999997</v>
      </c>
      <c r="H34" s="154"/>
      <c r="I34" s="24">
        <f t="shared" si="0"/>
        <v>0</v>
      </c>
    </row>
    <row r="35" spans="1:9" ht="19.8" customHeight="1" x14ac:dyDescent="0.3">
      <c r="A35" s="42"/>
      <c r="B35" s="40">
        <v>4601</v>
      </c>
      <c r="C35" s="20" t="s">
        <v>77</v>
      </c>
      <c r="D35" s="21" t="s">
        <v>78</v>
      </c>
      <c r="E35" s="22">
        <v>6</v>
      </c>
      <c r="F35" s="23">
        <v>3559750003009</v>
      </c>
      <c r="G35" s="161">
        <f>'[1] TARIF PUBLIC NéoClean 2023'!G114</f>
        <v>11.963824320000001</v>
      </c>
      <c r="H35" s="154"/>
      <c r="I35" s="24">
        <f t="shared" si="0"/>
        <v>0</v>
      </c>
    </row>
    <row r="36" spans="1:9" ht="15.9" customHeight="1" x14ac:dyDescent="0.3">
      <c r="A36" s="42"/>
      <c r="B36" s="40">
        <v>4612</v>
      </c>
      <c r="C36" s="20" t="s">
        <v>79</v>
      </c>
      <c r="D36" s="21" t="s">
        <v>78</v>
      </c>
      <c r="E36" s="22">
        <v>6</v>
      </c>
      <c r="F36" s="23">
        <v>3559750000923</v>
      </c>
      <c r="G36" s="161">
        <f>'[1] TARIF PUBLIC NéoClean 2023'!G115</f>
        <v>19.630920960000005</v>
      </c>
      <c r="H36" s="154"/>
      <c r="I36" s="24">
        <f t="shared" si="0"/>
        <v>0</v>
      </c>
    </row>
    <row r="37" spans="1:9" ht="15.9" customHeight="1" x14ac:dyDescent="0.3">
      <c r="A37" s="42"/>
      <c r="B37" s="40">
        <v>4613</v>
      </c>
      <c r="C37" s="20" t="s">
        <v>80</v>
      </c>
      <c r="D37" s="21" t="s">
        <v>78</v>
      </c>
      <c r="E37" s="22">
        <v>6</v>
      </c>
      <c r="F37" s="23">
        <v>3559750000930</v>
      </c>
      <c r="G37" s="161">
        <f>'[1] TARIF PUBLIC NéoClean 2023'!G116</f>
        <v>35.615536320000004</v>
      </c>
      <c r="H37" s="154"/>
      <c r="I37" s="24">
        <f t="shared" si="0"/>
        <v>0</v>
      </c>
    </row>
    <row r="38" spans="1:9" ht="15.9" customHeight="1" x14ac:dyDescent="0.3">
      <c r="A38" s="42"/>
      <c r="B38" s="40">
        <v>5470</v>
      </c>
      <c r="C38" s="20" t="s">
        <v>81</v>
      </c>
      <c r="D38" s="21" t="s">
        <v>82</v>
      </c>
      <c r="E38" s="22">
        <v>24</v>
      </c>
      <c r="F38" s="23">
        <v>3559750001265</v>
      </c>
      <c r="G38" s="161">
        <f>'[1] TARIF PUBLIC NéoClean 2023'!G126</f>
        <v>5.4810730799999998</v>
      </c>
      <c r="H38" s="154"/>
      <c r="I38" s="24">
        <f t="shared" si="0"/>
        <v>0</v>
      </c>
    </row>
    <row r="39" spans="1:9" ht="15.9" customHeight="1" x14ac:dyDescent="0.3">
      <c r="A39" s="49"/>
      <c r="B39" s="50">
        <v>6336</v>
      </c>
      <c r="C39" s="51" t="s">
        <v>83</v>
      </c>
      <c r="D39" s="52" t="s">
        <v>69</v>
      </c>
      <c r="E39" s="53">
        <v>6</v>
      </c>
      <c r="F39" s="54">
        <v>3559750005027</v>
      </c>
      <c r="G39" s="161">
        <f>'[1] TARIF PUBLIC NéoClean 2023'!G135</f>
        <v>26.088683040000003</v>
      </c>
      <c r="H39" s="154"/>
      <c r="I39" s="24">
        <f t="shared" si="0"/>
        <v>0</v>
      </c>
    </row>
    <row r="40" spans="1:9" ht="15.9" customHeight="1" x14ac:dyDescent="0.3">
      <c r="A40" s="49"/>
      <c r="B40" s="50">
        <v>6410</v>
      </c>
      <c r="C40" s="51" t="s">
        <v>84</v>
      </c>
      <c r="D40" s="52" t="s">
        <v>12</v>
      </c>
      <c r="E40" s="53">
        <v>12</v>
      </c>
      <c r="F40" s="54">
        <v>3559750000442</v>
      </c>
      <c r="G40" s="161">
        <f>'[1] TARIF PUBLIC NéoClean 2023'!G136</f>
        <v>8.0327830799999997</v>
      </c>
      <c r="H40" s="154"/>
      <c r="I40" s="24">
        <f t="shared" si="0"/>
        <v>0</v>
      </c>
    </row>
    <row r="41" spans="1:9" ht="21" customHeight="1" x14ac:dyDescent="0.3">
      <c r="A41" s="49"/>
      <c r="B41" s="50">
        <v>6430</v>
      </c>
      <c r="C41" s="51" t="s">
        <v>84</v>
      </c>
      <c r="D41" s="52" t="s">
        <v>20</v>
      </c>
      <c r="E41" s="53">
        <v>4</v>
      </c>
      <c r="F41" s="54">
        <v>3559750002651</v>
      </c>
      <c r="G41" s="161">
        <f>'[1] TARIF PUBLIC NéoClean 2023'!G137</f>
        <v>37.969163232</v>
      </c>
      <c r="H41" s="154"/>
      <c r="I41" s="24">
        <f t="shared" si="0"/>
        <v>0</v>
      </c>
    </row>
    <row r="42" spans="1:9" ht="15.9" customHeight="1" x14ac:dyDescent="0.3">
      <c r="A42" s="49"/>
      <c r="B42" s="50">
        <v>6510</v>
      </c>
      <c r="C42" s="51" t="s">
        <v>85</v>
      </c>
      <c r="D42" s="52" t="s">
        <v>12</v>
      </c>
      <c r="E42" s="53">
        <v>12</v>
      </c>
      <c r="F42" s="54">
        <v>3559750000435</v>
      </c>
      <c r="G42" s="161">
        <f>'[1] TARIF PUBLIC NéoClean 2023'!G140</f>
        <v>7.8286462799999992</v>
      </c>
      <c r="H42" s="154"/>
      <c r="I42" s="24">
        <f t="shared" si="0"/>
        <v>0</v>
      </c>
    </row>
    <row r="43" spans="1:9" ht="15.9" customHeight="1" x14ac:dyDescent="0.3">
      <c r="A43" s="49"/>
      <c r="B43" s="50">
        <v>7120</v>
      </c>
      <c r="C43" s="51" t="s">
        <v>86</v>
      </c>
      <c r="D43" s="52" t="s">
        <v>66</v>
      </c>
      <c r="E43" s="53">
        <v>6</v>
      </c>
      <c r="F43" s="54">
        <v>3559750001128</v>
      </c>
      <c r="G43" s="161">
        <f>'[1] TARIF PUBLIC NéoClean 2023'!G143</f>
        <v>11.319385560000001</v>
      </c>
      <c r="H43" s="154"/>
      <c r="I43" s="24">
        <f t="shared" si="0"/>
        <v>0</v>
      </c>
    </row>
    <row r="44" spans="1:9" ht="15.9" customHeight="1" x14ac:dyDescent="0.3">
      <c r="A44" s="49"/>
      <c r="B44" s="50">
        <v>7211</v>
      </c>
      <c r="C44" s="51" t="s">
        <v>87</v>
      </c>
      <c r="D44" s="52" t="s">
        <v>37</v>
      </c>
      <c r="E44" s="53">
        <v>12</v>
      </c>
      <c r="F44" s="54">
        <v>3559750005409</v>
      </c>
      <c r="G44" s="161">
        <f>'[1] TARIF PUBLIC NéoClean 2023'!G144</f>
        <v>8.8799507999999996</v>
      </c>
      <c r="H44" s="154"/>
      <c r="I44" s="24">
        <f t="shared" si="0"/>
        <v>0</v>
      </c>
    </row>
    <row r="45" spans="1:9" ht="18" x14ac:dyDescent="0.3">
      <c r="A45" s="55" t="s">
        <v>24</v>
      </c>
      <c r="B45" s="47" t="s">
        <v>88</v>
      </c>
      <c r="C45" s="48" t="s">
        <v>89</v>
      </c>
      <c r="D45" s="56" t="s">
        <v>90</v>
      </c>
      <c r="E45" s="57">
        <v>4</v>
      </c>
      <c r="F45" s="58">
        <v>3559750220901</v>
      </c>
      <c r="G45" s="161">
        <f>'[1] TARIF PUBLIC NéoClean 2023'!G150</f>
        <v>128.55423470400004</v>
      </c>
      <c r="H45" s="154"/>
      <c r="I45" s="24">
        <f t="shared" si="0"/>
        <v>0</v>
      </c>
    </row>
    <row r="46" spans="1:9" s="60" customFormat="1" ht="18" x14ac:dyDescent="0.3">
      <c r="A46" s="49">
        <v>7536</v>
      </c>
      <c r="B46" s="59">
        <v>7336</v>
      </c>
      <c r="C46" s="51" t="s">
        <v>91</v>
      </c>
      <c r="D46" s="52" t="s">
        <v>69</v>
      </c>
      <c r="E46" s="53">
        <v>12</v>
      </c>
      <c r="F46" s="54">
        <v>3559750210636</v>
      </c>
      <c r="G46" s="161">
        <f>+'[1] TARIF PUBLIC NéoClean 2023'!G156</f>
        <v>14.723613071999999</v>
      </c>
      <c r="H46" s="154"/>
      <c r="I46" s="24">
        <f t="shared" si="0"/>
        <v>0</v>
      </c>
    </row>
    <row r="47" spans="1:9" s="60" customFormat="1" ht="18" x14ac:dyDescent="0.3">
      <c r="A47" s="55" t="s">
        <v>24</v>
      </c>
      <c r="B47" s="47" t="s">
        <v>92</v>
      </c>
      <c r="C47" s="48" t="s">
        <v>89</v>
      </c>
      <c r="D47" s="56" t="s">
        <v>29</v>
      </c>
      <c r="E47" s="57">
        <v>6</v>
      </c>
      <c r="F47" s="58">
        <v>3559750220802</v>
      </c>
      <c r="G47" s="161">
        <f>+'[1] TARIF PUBLIC NéoClean 2023'!G157</f>
        <v>33.655400688</v>
      </c>
      <c r="H47" s="154"/>
      <c r="I47" s="24">
        <f t="shared" si="0"/>
        <v>0</v>
      </c>
    </row>
    <row r="48" spans="1:9" s="60" customFormat="1" ht="18" x14ac:dyDescent="0.3">
      <c r="A48" s="55" t="s">
        <v>24</v>
      </c>
      <c r="B48" s="47" t="s">
        <v>93</v>
      </c>
      <c r="C48" s="48" t="s">
        <v>94</v>
      </c>
      <c r="D48" s="56" t="s">
        <v>12</v>
      </c>
      <c r="E48" s="57">
        <v>6</v>
      </c>
      <c r="F48" s="58">
        <v>3559750220406</v>
      </c>
      <c r="G48" s="161">
        <f>+'[1] TARIF PUBLIC NéoClean 2023'!G158</f>
        <v>21.540655919999999</v>
      </c>
      <c r="H48" s="154"/>
      <c r="I48" s="24">
        <f t="shared" si="0"/>
        <v>0</v>
      </c>
    </row>
    <row r="49" spans="1:12" s="60" customFormat="1" ht="18" x14ac:dyDescent="0.3">
      <c r="A49" s="49"/>
      <c r="B49" s="50">
        <v>7520</v>
      </c>
      <c r="C49" s="51" t="s">
        <v>95</v>
      </c>
      <c r="D49" s="52" t="s">
        <v>66</v>
      </c>
      <c r="E49" s="53">
        <v>6</v>
      </c>
      <c r="F49" s="54">
        <v>3559750000794</v>
      </c>
      <c r="G49" s="161">
        <f>+'[1] TARIF PUBLIC NéoClean 2023'!G159</f>
        <v>7.9365572160000015</v>
      </c>
      <c r="H49" s="154"/>
      <c r="I49" s="24">
        <f t="shared" si="0"/>
        <v>0</v>
      </c>
    </row>
    <row r="50" spans="1:12" s="60" customFormat="1" ht="18" x14ac:dyDescent="0.3">
      <c r="A50" s="49"/>
      <c r="B50" s="50">
        <v>7521</v>
      </c>
      <c r="C50" s="51" t="s">
        <v>96</v>
      </c>
      <c r="D50" s="52" t="s">
        <v>66</v>
      </c>
      <c r="E50" s="53">
        <v>6</v>
      </c>
      <c r="F50" s="54">
        <v>3559750000800</v>
      </c>
      <c r="G50" s="161">
        <f>+'[1] TARIF PUBLIC NéoClean 2023'!G160</f>
        <v>7.9365572160000015</v>
      </c>
      <c r="H50" s="154"/>
      <c r="I50" s="24">
        <f t="shared" si="0"/>
        <v>0</v>
      </c>
    </row>
    <row r="51" spans="1:12" s="60" customFormat="1" ht="18" x14ac:dyDescent="0.3">
      <c r="A51" s="55" t="s">
        <v>24</v>
      </c>
      <c r="B51" s="47" t="s">
        <v>97</v>
      </c>
      <c r="C51" s="48" t="s">
        <v>94</v>
      </c>
      <c r="D51" s="56" t="s">
        <v>29</v>
      </c>
      <c r="E51" s="57">
        <v>6</v>
      </c>
      <c r="F51" s="58">
        <v>3559750220505</v>
      </c>
      <c r="G51" s="161">
        <f>+'[1] TARIF PUBLIC NéoClean 2023'!G163</f>
        <v>31.456424999999999</v>
      </c>
      <c r="H51" s="154"/>
      <c r="I51" s="24">
        <f t="shared" si="0"/>
        <v>0</v>
      </c>
    </row>
    <row r="52" spans="1:12" s="60" customFormat="1" ht="18" x14ac:dyDescent="0.3">
      <c r="A52" s="49"/>
      <c r="B52" s="50">
        <v>7610</v>
      </c>
      <c r="C52" s="51" t="s">
        <v>98</v>
      </c>
      <c r="D52" s="52" t="s">
        <v>12</v>
      </c>
      <c r="E52" s="53">
        <v>12</v>
      </c>
      <c r="F52" s="54">
        <v>3559750000596</v>
      </c>
      <c r="G52" s="161">
        <f>+'[1] TARIF PUBLIC NéoClean 2023'!G164</f>
        <v>10.54366572</v>
      </c>
      <c r="H52" s="154"/>
      <c r="I52" s="24">
        <f t="shared" si="0"/>
        <v>0</v>
      </c>
    </row>
    <row r="53" spans="1:12" s="60" customFormat="1" ht="18" x14ac:dyDescent="0.3">
      <c r="A53" s="55" t="s">
        <v>24</v>
      </c>
      <c r="B53" s="47" t="s">
        <v>99</v>
      </c>
      <c r="C53" s="48" t="s">
        <v>100</v>
      </c>
      <c r="D53" s="56" t="s">
        <v>101</v>
      </c>
      <c r="E53" s="57">
        <v>6</v>
      </c>
      <c r="F53" s="58">
        <v>3559750000596</v>
      </c>
      <c r="G53" s="161">
        <f>+'[1] TARIF PUBLIC NéoClean 2023'!G165</f>
        <v>52.877062559999999</v>
      </c>
      <c r="H53" s="154"/>
      <c r="I53" s="24">
        <f t="shared" si="0"/>
        <v>0</v>
      </c>
    </row>
    <row r="54" spans="1:12" s="60" customFormat="1" ht="18" x14ac:dyDescent="0.3">
      <c r="A54" s="55" t="s">
        <v>24</v>
      </c>
      <c r="B54" s="47" t="s">
        <v>102</v>
      </c>
      <c r="C54" s="48" t="s">
        <v>100</v>
      </c>
      <c r="D54" s="56" t="s">
        <v>29</v>
      </c>
      <c r="E54" s="57">
        <v>6</v>
      </c>
      <c r="F54" s="58">
        <v>3559750220703</v>
      </c>
      <c r="G54" s="161">
        <f>+'[1] TARIF PUBLIC NéoClean 2023'!G166</f>
        <v>99.296926175999999</v>
      </c>
      <c r="H54" s="154"/>
      <c r="I54" s="24">
        <f t="shared" si="0"/>
        <v>0</v>
      </c>
    </row>
    <row r="55" spans="1:12" s="60" customFormat="1" ht="18" x14ac:dyDescent="0.3">
      <c r="A55" s="49"/>
      <c r="B55" s="50">
        <v>7710</v>
      </c>
      <c r="C55" s="51" t="s">
        <v>103</v>
      </c>
      <c r="D55" s="52" t="s">
        <v>12</v>
      </c>
      <c r="E55" s="53">
        <v>12</v>
      </c>
      <c r="F55" s="54">
        <v>3559750100005</v>
      </c>
      <c r="G55" s="161">
        <f>+'[1] TARIF PUBLIC NéoClean 2023'!G167</f>
        <v>21.400716623999998</v>
      </c>
      <c r="H55" s="154"/>
      <c r="I55" s="24">
        <f t="shared" si="0"/>
        <v>0</v>
      </c>
    </row>
    <row r="56" spans="1:12" s="60" customFormat="1" ht="21" customHeight="1" x14ac:dyDescent="0.3">
      <c r="A56" s="49"/>
      <c r="B56" s="59">
        <v>7720</v>
      </c>
      <c r="C56" s="51" t="s">
        <v>104</v>
      </c>
      <c r="D56" s="52" t="s">
        <v>66</v>
      </c>
      <c r="E56" s="53">
        <v>8</v>
      </c>
      <c r="F56" s="54">
        <v>3559750110004</v>
      </c>
      <c r="G56" s="161">
        <f>+'[1] TARIF PUBLIC NéoClean 2023'!G168</f>
        <v>23.259910127999998</v>
      </c>
      <c r="H56" s="154"/>
      <c r="I56" s="24">
        <f t="shared" si="0"/>
        <v>0</v>
      </c>
    </row>
    <row r="57" spans="1:12" s="60" customFormat="1" ht="18" x14ac:dyDescent="0.3">
      <c r="A57" s="61"/>
      <c r="B57" s="62">
        <v>7730</v>
      </c>
      <c r="C57" s="51" t="s">
        <v>103</v>
      </c>
      <c r="D57" s="63" t="s">
        <v>105</v>
      </c>
      <c r="E57" s="64">
        <v>4</v>
      </c>
      <c r="F57" s="65">
        <v>3559750269009</v>
      </c>
      <c r="G57" s="161">
        <f>+'[1] TARIF PUBLIC NéoClean 2023'!G169</f>
        <v>124.36605148799998</v>
      </c>
      <c r="H57" s="154"/>
      <c r="I57" s="24">
        <f t="shared" si="0"/>
        <v>0</v>
      </c>
    </row>
    <row r="58" spans="1:12" s="60" customFormat="1" ht="18" x14ac:dyDescent="0.3">
      <c r="A58" s="49"/>
      <c r="B58" s="50">
        <v>8273</v>
      </c>
      <c r="C58" s="51" t="s">
        <v>106</v>
      </c>
      <c r="D58" s="52" t="s">
        <v>44</v>
      </c>
      <c r="E58" s="53">
        <v>12</v>
      </c>
      <c r="F58" s="54">
        <v>3559750000985</v>
      </c>
      <c r="G58" s="161">
        <f>+'[1] TARIF PUBLIC NéoClean 2023'!G174</f>
        <v>8.5362970559999987</v>
      </c>
      <c r="H58" s="154"/>
      <c r="I58" s="24">
        <f t="shared" si="0"/>
        <v>0</v>
      </c>
    </row>
    <row r="59" spans="1:12" s="60" customFormat="1" ht="18" x14ac:dyDescent="0.3">
      <c r="A59" s="49"/>
      <c r="B59" s="50">
        <v>8501</v>
      </c>
      <c r="C59" s="51" t="s">
        <v>107</v>
      </c>
      <c r="D59" s="52" t="s">
        <v>108</v>
      </c>
      <c r="E59" s="53">
        <v>20</v>
      </c>
      <c r="F59" s="54">
        <v>3559750000916</v>
      </c>
      <c r="G59" s="161">
        <f>+'[1] TARIF PUBLIC NéoClean 2023'!G177</f>
        <v>4.6120838400000004</v>
      </c>
      <c r="H59" s="154"/>
      <c r="I59" s="24">
        <f t="shared" si="0"/>
        <v>0</v>
      </c>
    </row>
    <row r="60" spans="1:12" s="60" customFormat="1" ht="55.2" customHeight="1" x14ac:dyDescent="0.3">
      <c r="A60" s="49"/>
      <c r="B60" s="66" t="str">
        <f>+'[1] TARIF PUBLIC NéoClean 2023'!B7</f>
        <v>8607SACLP</v>
      </c>
      <c r="C60" s="67" t="str">
        <f>+'[1] TARIF PUBLIC NéoClean 2023'!C7</f>
        <v>COMPOSITION de NETTOYANT pour Préparation Carrosserie avant Lavage Portique : 1 décontaminant ferreux 500ml + 1 Jantes vernies 500ml + 1 Insectes et fientes 500ml + 1  Microfibre verte 40x40</v>
      </c>
      <c r="D60" s="68" t="str">
        <f>+'[1] TARIF PUBLIC NéoClean 2023'!D7</f>
        <v>Sacoche coffre NÉOCLEAN Préparation avant lavage Portique</v>
      </c>
      <c r="E60" s="53"/>
      <c r="F60" s="54"/>
      <c r="G60" s="162">
        <f>+'[1] TARIF PUBLIC NéoClean 2023'!G7</f>
        <v>25.065382800000005</v>
      </c>
      <c r="H60" s="154"/>
      <c r="I60" s="24">
        <f t="shared" si="0"/>
        <v>0</v>
      </c>
      <c r="K60" s="69"/>
      <c r="L60" s="70"/>
    </row>
    <row r="61" spans="1:12" s="60" customFormat="1" ht="48" customHeight="1" x14ac:dyDescent="0.3">
      <c r="A61" s="49"/>
      <c r="B61" s="71" t="s">
        <v>109</v>
      </c>
      <c r="C61" s="72" t="s">
        <v>110</v>
      </c>
      <c r="D61" s="73" t="s">
        <v>111</v>
      </c>
      <c r="E61" s="53"/>
      <c r="F61" s="54"/>
      <c r="G61" s="162">
        <f>'[1]TARIF PUBLIC Sacoches de soin  '!F39</f>
        <v>23.952173212800002</v>
      </c>
      <c r="H61" s="154"/>
      <c r="I61" s="24">
        <f t="shared" si="0"/>
        <v>0</v>
      </c>
      <c r="K61" s="69"/>
      <c r="L61" s="70"/>
    </row>
    <row r="62" spans="1:12" s="60" customFormat="1" ht="64.2" customHeight="1" x14ac:dyDescent="0.3">
      <c r="A62" s="49"/>
      <c r="B62" s="71" t="s">
        <v>112</v>
      </c>
      <c r="C62" s="72" t="s">
        <v>113</v>
      </c>
      <c r="D62" s="73" t="s">
        <v>111</v>
      </c>
      <c r="E62" s="53"/>
      <c r="F62" s="54"/>
      <c r="G62" s="162">
        <f>'[1]TARIF PUBLIC Sacoches de soin  '!L28</f>
        <v>20.501654731199999</v>
      </c>
      <c r="H62" s="154"/>
      <c r="I62" s="24">
        <f t="shared" si="0"/>
        <v>0</v>
      </c>
      <c r="K62" s="69"/>
      <c r="L62" s="70"/>
    </row>
    <row r="63" spans="1:12" s="60" customFormat="1" ht="54" customHeight="1" x14ac:dyDescent="0.3">
      <c r="A63" s="49"/>
      <c r="B63" s="74" t="s">
        <v>114</v>
      </c>
      <c r="C63" s="75" t="s">
        <v>115</v>
      </c>
      <c r="D63" s="76" t="s">
        <v>116</v>
      </c>
      <c r="E63" s="53"/>
      <c r="F63" s="54"/>
      <c r="G63" s="162">
        <f>'[1]TARIF PUBLIC Sacoches de soin  '!R29</f>
        <v>34.145101735199994</v>
      </c>
      <c r="H63" s="154"/>
      <c r="I63" s="24">
        <f t="shared" si="0"/>
        <v>0</v>
      </c>
      <c r="K63" s="69"/>
      <c r="L63" s="77"/>
    </row>
    <row r="64" spans="1:12" s="60" customFormat="1" ht="51.6" customHeight="1" thickBot="1" x14ac:dyDescent="0.35">
      <c r="A64" s="49"/>
      <c r="B64" s="78" t="s">
        <v>117</v>
      </c>
      <c r="C64" s="79" t="s">
        <v>118</v>
      </c>
      <c r="D64" s="80" t="s">
        <v>116</v>
      </c>
      <c r="E64" s="81"/>
      <c r="F64" s="82"/>
      <c r="G64" s="163">
        <f>'[1]TARIF PUBLIC Sacoches de soin  '!R40</f>
        <v>35.370565120800002</v>
      </c>
      <c r="H64" s="155"/>
      <c r="I64" s="24">
        <f t="shared" si="0"/>
        <v>0</v>
      </c>
      <c r="K64" s="69"/>
      <c r="L64" s="77"/>
    </row>
    <row r="65" spans="1:11" s="60" customFormat="1" ht="18" x14ac:dyDescent="0.3">
      <c r="A65" s="49"/>
      <c r="B65" s="83">
        <v>9503</v>
      </c>
      <c r="C65" s="84" t="s">
        <v>119</v>
      </c>
      <c r="D65" s="85" t="s">
        <v>120</v>
      </c>
      <c r="E65" s="86">
        <v>1</v>
      </c>
      <c r="F65" s="87">
        <v>3559750441009</v>
      </c>
      <c r="G65" s="160">
        <f>+'[1] TARIF PUBLIC NéoClean 2023'!G193</f>
        <v>215.65645079999999</v>
      </c>
      <c r="H65" s="153"/>
      <c r="I65" s="24">
        <f t="shared" si="0"/>
        <v>0</v>
      </c>
      <c r="K65" s="88"/>
    </row>
    <row r="66" spans="1:11" s="60" customFormat="1" ht="18" x14ac:dyDescent="0.3">
      <c r="A66" s="49"/>
      <c r="B66" s="59">
        <v>9703</v>
      </c>
      <c r="C66" s="89" t="s">
        <v>121</v>
      </c>
      <c r="D66" s="90" t="s">
        <v>122</v>
      </c>
      <c r="E66" s="53">
        <v>6</v>
      </c>
      <c r="F66" s="54">
        <v>3559750003825</v>
      </c>
      <c r="G66" s="161">
        <f>+'[1] TARIF PUBLIC NéoClean 2023'!G201</f>
        <v>14.604932160000001</v>
      </c>
      <c r="H66" s="154"/>
      <c r="I66" s="24">
        <f t="shared" si="0"/>
        <v>0</v>
      </c>
      <c r="K66" s="88"/>
    </row>
    <row r="67" spans="1:11" s="60" customFormat="1" ht="18" x14ac:dyDescent="0.3">
      <c r="A67" s="49"/>
      <c r="B67" s="59">
        <v>9704</v>
      </c>
      <c r="C67" s="89" t="s">
        <v>123</v>
      </c>
      <c r="D67" s="90" t="s">
        <v>122</v>
      </c>
      <c r="E67" s="53">
        <v>12</v>
      </c>
      <c r="F67" s="54">
        <v>3559750001005</v>
      </c>
      <c r="G67" s="161">
        <f>+'[1] TARIF PUBLIC NéoClean 2023'!G202</f>
        <v>4.7279490720000004</v>
      </c>
      <c r="H67" s="154"/>
      <c r="I67" s="24">
        <f t="shared" si="0"/>
        <v>0</v>
      </c>
      <c r="K67" s="91"/>
    </row>
    <row r="68" spans="1:11" s="60" customFormat="1" ht="18" x14ac:dyDescent="0.3">
      <c r="A68" s="49"/>
      <c r="B68" s="59">
        <v>9705</v>
      </c>
      <c r="C68" s="89" t="s">
        <v>124</v>
      </c>
      <c r="D68" s="90" t="s">
        <v>122</v>
      </c>
      <c r="E68" s="53">
        <v>12</v>
      </c>
      <c r="F68" s="54">
        <v>3559750001012</v>
      </c>
      <c r="G68" s="161">
        <f>+'[1] TARIF PUBLIC NéoClean 2023'!G203</f>
        <v>4.3980921600000009</v>
      </c>
      <c r="H68" s="154"/>
      <c r="I68" s="24">
        <f t="shared" ref="I68:I75" si="1">G68*H68</f>
        <v>0</v>
      </c>
      <c r="K68" s="88"/>
    </row>
    <row r="69" spans="1:11" s="60" customFormat="1" ht="18" x14ac:dyDescent="0.3">
      <c r="A69" s="49"/>
      <c r="B69" s="59">
        <v>9709</v>
      </c>
      <c r="C69" s="89" t="s">
        <v>125</v>
      </c>
      <c r="D69" s="90" t="s">
        <v>126</v>
      </c>
      <c r="E69" s="53">
        <v>12</v>
      </c>
      <c r="F69" s="54">
        <v>3559750300566</v>
      </c>
      <c r="G69" s="161">
        <f>+'[1] TARIF PUBLIC NéoClean 2023'!G204</f>
        <v>4.2681485279999993</v>
      </c>
      <c r="H69" s="154"/>
      <c r="I69" s="24">
        <f t="shared" si="1"/>
        <v>0</v>
      </c>
    </row>
    <row r="70" spans="1:11" s="60" customFormat="1" ht="18" x14ac:dyDescent="0.3">
      <c r="A70" s="49"/>
      <c r="B70" s="59">
        <v>9711</v>
      </c>
      <c r="C70" s="89" t="s">
        <v>127</v>
      </c>
      <c r="D70" s="90" t="s">
        <v>126</v>
      </c>
      <c r="E70" s="53">
        <v>5</v>
      </c>
      <c r="F70" s="54">
        <v>3559750003405</v>
      </c>
      <c r="G70" s="161">
        <f>+'[1] TARIF PUBLIC NéoClean 2023'!G205</f>
        <v>6.3072639839999995</v>
      </c>
      <c r="H70" s="154"/>
      <c r="I70" s="24">
        <f t="shared" si="1"/>
        <v>0</v>
      </c>
    </row>
    <row r="71" spans="1:11" s="60" customFormat="1" ht="18" x14ac:dyDescent="0.3">
      <c r="A71" s="49"/>
      <c r="B71" s="59">
        <v>9712</v>
      </c>
      <c r="C71" s="89" t="s">
        <v>128</v>
      </c>
      <c r="D71" s="90" t="s">
        <v>126</v>
      </c>
      <c r="E71" s="53">
        <v>5</v>
      </c>
      <c r="F71" s="54">
        <v>3559750003412</v>
      </c>
      <c r="G71" s="161">
        <f>+'[1] TARIF PUBLIC NéoClean 2023'!G206</f>
        <v>6.3072639839999995</v>
      </c>
      <c r="H71" s="154"/>
      <c r="I71" s="24">
        <f t="shared" si="1"/>
        <v>0</v>
      </c>
    </row>
    <row r="72" spans="1:11" s="60" customFormat="1" ht="18" x14ac:dyDescent="0.3">
      <c r="A72" s="49"/>
      <c r="B72" s="59">
        <v>9715</v>
      </c>
      <c r="C72" s="89" t="s">
        <v>129</v>
      </c>
      <c r="D72" s="90"/>
      <c r="E72" s="53">
        <v>1</v>
      </c>
      <c r="F72" s="54">
        <v>3559750300764</v>
      </c>
      <c r="G72" s="161">
        <f>+'[1] TARIF PUBLIC NéoClean 2023'!G207</f>
        <v>14.813574048</v>
      </c>
      <c r="H72" s="154"/>
      <c r="I72" s="24">
        <f t="shared" si="1"/>
        <v>0</v>
      </c>
    </row>
    <row r="73" spans="1:11" s="60" customFormat="1" ht="18" x14ac:dyDescent="0.3">
      <c r="A73" s="61"/>
      <c r="B73" s="62">
        <v>9814</v>
      </c>
      <c r="C73" s="92" t="s">
        <v>130</v>
      </c>
      <c r="D73" s="93" t="s">
        <v>78</v>
      </c>
      <c r="E73" s="64">
        <v>6</v>
      </c>
      <c r="F73" s="65">
        <v>3559750300634</v>
      </c>
      <c r="G73" s="161">
        <f>+'[1] TARIF PUBLIC NéoClean 2023'!G225</f>
        <v>24.639311760000002</v>
      </c>
      <c r="H73" s="154"/>
      <c r="I73" s="24">
        <f t="shared" si="1"/>
        <v>0</v>
      </c>
    </row>
    <row r="74" spans="1:11" s="60" customFormat="1" ht="18" x14ac:dyDescent="0.3">
      <c r="A74" s="49"/>
      <c r="B74" s="50">
        <v>9819</v>
      </c>
      <c r="C74" s="51" t="s">
        <v>131</v>
      </c>
      <c r="D74" s="90" t="s">
        <v>132</v>
      </c>
      <c r="E74" s="53">
        <v>1</v>
      </c>
      <c r="F74" s="54">
        <v>3559750300665</v>
      </c>
      <c r="G74" s="161">
        <f>+'[1] TARIF PUBLIC NéoClean 2023'!G229</f>
        <v>40.40247388800001</v>
      </c>
      <c r="H74" s="154"/>
      <c r="I74" s="24">
        <f t="shared" si="1"/>
        <v>0</v>
      </c>
    </row>
    <row r="75" spans="1:11" s="60" customFormat="1" ht="18.600000000000001" thickBot="1" x14ac:dyDescent="0.35">
      <c r="A75" s="49"/>
      <c r="B75" s="94">
        <v>9913</v>
      </c>
      <c r="C75" s="95" t="s">
        <v>133</v>
      </c>
      <c r="D75" s="96" t="s">
        <v>132</v>
      </c>
      <c r="E75" s="81">
        <v>6</v>
      </c>
      <c r="F75" s="82">
        <v>3559750003016</v>
      </c>
      <c r="G75" s="164">
        <f>+'[1] TARIF PUBLIC NéoClean 2023'!G277</f>
        <v>4.6779707519999993</v>
      </c>
      <c r="H75" s="155"/>
      <c r="I75" s="97">
        <f t="shared" si="1"/>
        <v>0</v>
      </c>
    </row>
    <row r="76" spans="1:11" s="60" customFormat="1" ht="18.600000000000001" customHeight="1" thickBot="1" x14ac:dyDescent="0.35">
      <c r="A76" s="49"/>
      <c r="B76" s="98"/>
      <c r="C76" s="141" t="s">
        <v>134</v>
      </c>
      <c r="D76" s="141"/>
      <c r="E76" s="141"/>
      <c r="F76" s="141"/>
      <c r="G76" s="142"/>
      <c r="H76" s="99"/>
      <c r="I76" s="100">
        <f>SUM(I3:I75)</f>
        <v>0</v>
      </c>
    </row>
    <row r="77" spans="1:11" s="151" customFormat="1" ht="18.600000000000001" customHeight="1" x14ac:dyDescent="0.3">
      <c r="A77" s="145"/>
      <c r="B77" s="146"/>
      <c r="C77" s="147"/>
      <c r="D77" s="148"/>
      <c r="E77" s="148"/>
      <c r="F77" s="148"/>
      <c r="G77" s="165"/>
      <c r="H77" s="149"/>
      <c r="I77" s="150"/>
    </row>
    <row r="78" spans="1:11" s="60" customFormat="1" ht="18.600000000000001" customHeight="1" x14ac:dyDescent="0.3">
      <c r="A78" s="49"/>
      <c r="B78" s="101"/>
      <c r="C78" s="102"/>
      <c r="D78" s="102"/>
      <c r="E78" s="102"/>
      <c r="F78" s="102"/>
      <c r="G78" s="166"/>
      <c r="H78" s="103"/>
      <c r="I78" s="152"/>
    </row>
    <row r="79" spans="1:11" s="60" customFormat="1" ht="8.4" customHeight="1" thickBot="1" x14ac:dyDescent="0.35">
      <c r="A79" s="49"/>
      <c r="B79" s="101"/>
      <c r="C79" s="102"/>
      <c r="D79" s="102"/>
      <c r="E79" s="102"/>
      <c r="F79" s="102"/>
      <c r="G79" s="166"/>
      <c r="H79" s="103"/>
      <c r="I79" s="104"/>
    </row>
    <row r="80" spans="1:11" s="60" customFormat="1" ht="18.600000000000001" hidden="1" customHeight="1" x14ac:dyDescent="0.3">
      <c r="A80" s="49"/>
      <c r="B80" s="101"/>
      <c r="C80" s="102"/>
      <c r="D80" s="102"/>
      <c r="E80" s="102"/>
      <c r="F80" s="102"/>
      <c r="G80" s="166"/>
      <c r="H80" s="103"/>
      <c r="I80" s="104"/>
    </row>
    <row r="81" spans="1:11" s="60" customFormat="1" ht="56.4" customHeight="1" thickBot="1" x14ac:dyDescent="0.35">
      <c r="A81" s="49"/>
      <c r="B81" s="2"/>
      <c r="C81" s="143" t="s">
        <v>0</v>
      </c>
      <c r="D81" s="143"/>
      <c r="E81" s="143"/>
      <c r="F81" s="143"/>
      <c r="G81" s="143"/>
      <c r="H81" s="144"/>
      <c r="I81" s="3"/>
    </row>
    <row r="82" spans="1:11" ht="37.200000000000003" customHeight="1" thickBot="1" x14ac:dyDescent="0.35">
      <c r="A82" s="4" t="s">
        <v>1</v>
      </c>
      <c r="B82" s="105" t="s">
        <v>2</v>
      </c>
      <c r="C82" s="106" t="s">
        <v>3</v>
      </c>
      <c r="D82" s="106" t="s">
        <v>4</v>
      </c>
      <c r="E82" s="107" t="s">
        <v>5</v>
      </c>
      <c r="F82" s="107" t="s">
        <v>6</v>
      </c>
      <c r="G82" s="107" t="s">
        <v>7</v>
      </c>
      <c r="H82" s="108" t="s">
        <v>8</v>
      </c>
      <c r="I82" s="109" t="s">
        <v>9</v>
      </c>
    </row>
    <row r="83" spans="1:11" s="115" customFormat="1" ht="22.8" customHeight="1" x14ac:dyDescent="0.3">
      <c r="A83" s="110"/>
      <c r="B83" s="111" t="s">
        <v>135</v>
      </c>
      <c r="C83" s="112" t="s">
        <v>136</v>
      </c>
      <c r="D83" s="113" t="s">
        <v>137</v>
      </c>
      <c r="E83" s="114"/>
      <c r="F83" s="114"/>
      <c r="G83" s="167">
        <f>'[1]TARIFS VENTE PUBLIC BELGOM'!G5</f>
        <v>25.863624000000005</v>
      </c>
      <c r="H83" s="156"/>
      <c r="I83" s="17">
        <f t="shared" ref="I83:I99" si="2">G83*H83</f>
        <v>0</v>
      </c>
    </row>
    <row r="84" spans="1:11" s="115" customFormat="1" ht="22.8" customHeight="1" x14ac:dyDescent="0.3">
      <c r="A84" s="110"/>
      <c r="B84" s="116" t="s">
        <v>138</v>
      </c>
      <c r="C84" s="117" t="s">
        <v>136</v>
      </c>
      <c r="D84" s="118" t="s">
        <v>139</v>
      </c>
      <c r="E84" s="119"/>
      <c r="F84" s="119"/>
      <c r="G84" s="168">
        <f>'[1]TARIFS VENTE PUBLIC BELGOM'!G6</f>
        <v>45.823464000000001</v>
      </c>
      <c r="H84" s="157"/>
      <c r="I84" s="24">
        <f t="shared" si="2"/>
        <v>0</v>
      </c>
    </row>
    <row r="85" spans="1:11" s="115" customFormat="1" ht="22.8" customHeight="1" x14ac:dyDescent="0.3">
      <c r="A85" s="110"/>
      <c r="B85" s="120" t="s">
        <v>140</v>
      </c>
      <c r="C85" s="117" t="s">
        <v>141</v>
      </c>
      <c r="D85" s="118" t="s">
        <v>142</v>
      </c>
      <c r="E85" s="119"/>
      <c r="F85" s="119"/>
      <c r="G85" s="168">
        <f>'[1]TARIFS VENTE PUBLIC BELGOM'!G7</f>
        <v>18.011952000000001</v>
      </c>
      <c r="H85" s="157"/>
      <c r="I85" s="24">
        <f t="shared" si="2"/>
        <v>0</v>
      </c>
    </row>
    <row r="86" spans="1:11" s="115" customFormat="1" ht="22.8" customHeight="1" x14ac:dyDescent="0.3">
      <c r="A86" s="110"/>
      <c r="B86" s="116" t="s">
        <v>143</v>
      </c>
      <c r="C86" s="117" t="s">
        <v>141</v>
      </c>
      <c r="D86" s="118" t="s">
        <v>144</v>
      </c>
      <c r="E86" s="119"/>
      <c r="F86" s="119"/>
      <c r="G86" s="168">
        <f>'[1]TARIFS VENTE PUBLIC BELGOM'!G8</f>
        <v>25.334568000000001</v>
      </c>
      <c r="H86" s="157"/>
      <c r="I86" s="24">
        <f t="shared" si="2"/>
        <v>0</v>
      </c>
    </row>
    <row r="87" spans="1:11" s="115" customFormat="1" ht="22.8" customHeight="1" x14ac:dyDescent="0.3">
      <c r="A87" s="110"/>
      <c r="B87" s="116" t="s">
        <v>145</v>
      </c>
      <c r="C87" s="117" t="s">
        <v>141</v>
      </c>
      <c r="D87" s="118" t="s">
        <v>139</v>
      </c>
      <c r="E87" s="119"/>
      <c r="F87" s="119"/>
      <c r="G87" s="168">
        <f>'[1]TARIFS VENTE PUBLIC BELGOM'!G9</f>
        <v>37.442160000000001</v>
      </c>
      <c r="H87" s="157"/>
      <c r="I87" s="24">
        <f t="shared" si="2"/>
        <v>0</v>
      </c>
    </row>
    <row r="88" spans="1:11" s="115" customFormat="1" ht="22.8" customHeight="1" x14ac:dyDescent="0.3">
      <c r="A88" s="110"/>
      <c r="B88" s="116" t="s">
        <v>146</v>
      </c>
      <c r="C88" s="117" t="s">
        <v>147</v>
      </c>
      <c r="D88" s="118" t="s">
        <v>142</v>
      </c>
      <c r="E88" s="119"/>
      <c r="F88" s="119"/>
      <c r="G88" s="168">
        <f>'[1]TARIFS VENTE PUBLIC BELGOM'!G10</f>
        <v>36.432719999999996</v>
      </c>
      <c r="H88" s="157"/>
      <c r="I88" s="24">
        <f t="shared" si="2"/>
        <v>0</v>
      </c>
    </row>
    <row r="89" spans="1:11" s="115" customFormat="1" ht="22.8" customHeight="1" x14ac:dyDescent="0.3">
      <c r="A89" s="110"/>
      <c r="B89" s="120" t="s">
        <v>148</v>
      </c>
      <c r="C89" s="117" t="s">
        <v>147</v>
      </c>
      <c r="D89" s="118" t="s">
        <v>144</v>
      </c>
      <c r="E89" s="119"/>
      <c r="F89" s="119"/>
      <c r="G89" s="168">
        <f>'[1]TARIFS VENTE PUBLIC BELGOM'!G11</f>
        <v>62.188127999999992</v>
      </c>
      <c r="H89" s="157"/>
      <c r="I89" s="24">
        <f t="shared" si="2"/>
        <v>0</v>
      </c>
    </row>
    <row r="90" spans="1:11" s="115" customFormat="1" ht="22.8" customHeight="1" x14ac:dyDescent="0.3">
      <c r="A90" s="110"/>
      <c r="B90" s="116" t="s">
        <v>149</v>
      </c>
      <c r="C90" s="117" t="s">
        <v>147</v>
      </c>
      <c r="D90" s="118" t="s">
        <v>139</v>
      </c>
      <c r="E90" s="119"/>
      <c r="F90" s="119"/>
      <c r="G90" s="168">
        <f>'[1]TARIFS VENTE PUBLIC BELGOM'!G12</f>
        <v>116.77708799999999</v>
      </c>
      <c r="H90" s="157"/>
      <c r="I90" s="24">
        <f t="shared" si="2"/>
        <v>0</v>
      </c>
    </row>
    <row r="91" spans="1:11" s="115" customFormat="1" ht="22.8" customHeight="1" x14ac:dyDescent="0.3">
      <c r="A91" s="110"/>
      <c r="B91" s="116" t="s">
        <v>150</v>
      </c>
      <c r="C91" s="117" t="s">
        <v>151</v>
      </c>
      <c r="D91" s="118" t="s">
        <v>144</v>
      </c>
      <c r="E91" s="119"/>
      <c r="F91" s="119"/>
      <c r="G91" s="168">
        <f>'[1]TARIFS VENTE PUBLIC BELGOM'!G13</f>
        <v>26.104104</v>
      </c>
      <c r="H91" s="157"/>
      <c r="I91" s="24">
        <f t="shared" si="2"/>
        <v>0</v>
      </c>
    </row>
    <row r="92" spans="1:11" s="115" customFormat="1" ht="22.8" customHeight="1" x14ac:dyDescent="0.3">
      <c r="A92" s="110"/>
      <c r="B92" s="116" t="s">
        <v>152</v>
      </c>
      <c r="C92" s="117" t="s">
        <v>151</v>
      </c>
      <c r="D92" s="118" t="s">
        <v>139</v>
      </c>
      <c r="E92" s="119"/>
      <c r="F92" s="119"/>
      <c r="G92" s="168">
        <f>'[1]TARIFS VENTE PUBLIC BELGOM'!G14</f>
        <v>39.583008000000007</v>
      </c>
      <c r="H92" s="157"/>
      <c r="I92" s="24">
        <f t="shared" si="2"/>
        <v>0</v>
      </c>
    </row>
    <row r="93" spans="1:11" s="60" customFormat="1" ht="72" customHeight="1" x14ac:dyDescent="0.3">
      <c r="A93" s="49"/>
      <c r="B93" s="66" t="s">
        <v>153</v>
      </c>
      <c r="C93" s="67" t="s">
        <v>154</v>
      </c>
      <c r="D93" s="68" t="s">
        <v>155</v>
      </c>
      <c r="E93" s="53"/>
      <c r="F93" s="54"/>
      <c r="G93" s="168">
        <f>+'[1]TARIF PUBLIC Sacoches de soin  '!F15</f>
        <v>74.394349344000005</v>
      </c>
      <c r="H93" s="154"/>
      <c r="I93" s="24">
        <f t="shared" si="2"/>
        <v>0</v>
      </c>
      <c r="K93" s="69"/>
    </row>
    <row r="94" spans="1:11" s="60" customFormat="1" ht="69" customHeight="1" x14ac:dyDescent="0.3">
      <c r="A94" s="49"/>
      <c r="B94" s="66" t="s">
        <v>156</v>
      </c>
      <c r="C94" s="67" t="s">
        <v>157</v>
      </c>
      <c r="D94" s="68" t="s">
        <v>158</v>
      </c>
      <c r="E94" s="53"/>
      <c r="F94" s="54"/>
      <c r="G94" s="168">
        <f>'[1]TARIF PUBLIC Sacoches de soin  '!L15</f>
        <v>107.56255334399998</v>
      </c>
      <c r="H94" s="154"/>
      <c r="I94" s="24">
        <f t="shared" si="2"/>
        <v>0</v>
      </c>
      <c r="K94" s="69"/>
    </row>
    <row r="95" spans="1:11" s="60" customFormat="1" ht="66" customHeight="1" x14ac:dyDescent="0.3">
      <c r="A95" s="49"/>
      <c r="B95" s="121" t="s">
        <v>159</v>
      </c>
      <c r="C95" s="122" t="s">
        <v>160</v>
      </c>
      <c r="D95" s="123" t="s">
        <v>161</v>
      </c>
      <c r="E95" s="53">
        <v>6</v>
      </c>
      <c r="F95" s="54">
        <v>3559750300139</v>
      </c>
      <c r="G95" s="168">
        <f>'[1]TARIF PUBLIC Sacoches de soin  '!R14</f>
        <v>75.970191600000021</v>
      </c>
      <c r="H95" s="154"/>
      <c r="I95" s="24">
        <f t="shared" si="2"/>
        <v>0</v>
      </c>
      <c r="K95" s="69"/>
    </row>
    <row r="96" spans="1:11" s="60" customFormat="1" ht="18" x14ac:dyDescent="0.3">
      <c r="A96" s="1"/>
      <c r="B96" s="124" t="s">
        <v>162</v>
      </c>
      <c r="C96" s="125" t="s">
        <v>163</v>
      </c>
      <c r="D96" s="126" t="s">
        <v>164</v>
      </c>
      <c r="E96" s="127"/>
      <c r="F96" s="128"/>
      <c r="G96" s="161">
        <f>'[1]TARIFS VENTE PUBLIC BELGOM'!G20</f>
        <v>20.366945999999999</v>
      </c>
      <c r="H96" s="158"/>
      <c r="I96" s="24">
        <f t="shared" si="2"/>
        <v>0</v>
      </c>
    </row>
    <row r="97" spans="1:9" s="60" customFormat="1" ht="18" x14ac:dyDescent="0.3">
      <c r="A97" s="1"/>
      <c r="B97" s="124" t="s">
        <v>165</v>
      </c>
      <c r="C97" s="125" t="s">
        <v>166</v>
      </c>
      <c r="D97" s="126" t="s">
        <v>164</v>
      </c>
      <c r="E97" s="127"/>
      <c r="F97" s="128"/>
      <c r="G97" s="161">
        <f>'[1]TARIFS VENTE PUBLIC BELGOM'!G21</f>
        <v>20.366945999999999</v>
      </c>
      <c r="H97" s="158"/>
      <c r="I97" s="24">
        <f t="shared" si="2"/>
        <v>0</v>
      </c>
    </row>
    <row r="98" spans="1:9" s="60" customFormat="1" ht="18" x14ac:dyDescent="0.3">
      <c r="A98" s="1"/>
      <c r="B98" s="124" t="s">
        <v>167</v>
      </c>
      <c r="C98" s="125" t="s">
        <v>168</v>
      </c>
      <c r="D98" s="126" t="s">
        <v>164</v>
      </c>
      <c r="E98" s="127"/>
      <c r="F98" s="128"/>
      <c r="G98" s="161">
        <f>'[1]TARIFS VENTE PUBLIC BELGOM'!G24</f>
        <v>12.249360000000001</v>
      </c>
      <c r="H98" s="158"/>
      <c r="I98" s="24">
        <f t="shared" si="2"/>
        <v>0</v>
      </c>
    </row>
    <row r="99" spans="1:9" s="60" customFormat="1" ht="18" x14ac:dyDescent="0.3">
      <c r="A99" s="1"/>
      <c r="B99" s="124" t="s">
        <v>169</v>
      </c>
      <c r="C99" s="125" t="s">
        <v>170</v>
      </c>
      <c r="D99" s="126" t="s">
        <v>164</v>
      </c>
      <c r="E99" s="127"/>
      <c r="F99" s="128"/>
      <c r="G99" s="161">
        <f>'[1]TARIFS VENTE PUBLIC BELGOM'!G25</f>
        <v>12.249360000000001</v>
      </c>
      <c r="H99" s="158"/>
      <c r="I99" s="24">
        <f t="shared" si="2"/>
        <v>0</v>
      </c>
    </row>
    <row r="100" spans="1:9" s="115" customFormat="1" ht="16.8" customHeight="1" x14ac:dyDescent="0.3">
      <c r="A100" s="110"/>
      <c r="B100" s="124" t="s">
        <v>171</v>
      </c>
      <c r="C100" s="125" t="s">
        <v>172</v>
      </c>
      <c r="D100" s="126" t="s">
        <v>173</v>
      </c>
      <c r="E100" s="129"/>
      <c r="F100" s="119"/>
      <c r="G100" s="168">
        <f>'[1]TARIFS VENTE PUBLIC BELGOM'!G28</f>
        <v>10.923935999999999</v>
      </c>
      <c r="H100" s="157"/>
      <c r="I100" s="24">
        <f>G100*H100</f>
        <v>0</v>
      </c>
    </row>
    <row r="101" spans="1:9" s="115" customFormat="1" ht="16.2" customHeight="1" x14ac:dyDescent="0.3">
      <c r="A101" s="110"/>
      <c r="B101" s="124" t="s">
        <v>174</v>
      </c>
      <c r="C101" s="125" t="s">
        <v>175</v>
      </c>
      <c r="D101" s="126" t="s">
        <v>173</v>
      </c>
      <c r="E101" s="129"/>
      <c r="F101" s="119"/>
      <c r="G101" s="168">
        <f>'[1]TARIFS VENTE PUBLIC BELGOM'!G32</f>
        <v>16.724256000000004</v>
      </c>
      <c r="H101" s="157"/>
      <c r="I101" s="24">
        <f>G101*H101</f>
        <v>0</v>
      </c>
    </row>
    <row r="102" spans="1:9" s="115" customFormat="1" ht="14.4" customHeight="1" x14ac:dyDescent="0.3">
      <c r="A102" s="110"/>
      <c r="B102" s="124" t="s">
        <v>176</v>
      </c>
      <c r="C102" s="125" t="s">
        <v>175</v>
      </c>
      <c r="D102" s="126" t="s">
        <v>164</v>
      </c>
      <c r="E102" s="129"/>
      <c r="F102" s="119"/>
      <c r="G102" s="168">
        <f>'[1]TARIFS VENTE PUBLIC BELGOM'!G33</f>
        <v>27.901955999999998</v>
      </c>
      <c r="H102" s="157"/>
      <c r="I102" s="24">
        <f>G102*H102</f>
        <v>0</v>
      </c>
    </row>
    <row r="103" spans="1:9" s="115" customFormat="1" ht="15" customHeight="1" x14ac:dyDescent="0.3">
      <c r="A103" s="110"/>
      <c r="B103" s="124" t="s">
        <v>177</v>
      </c>
      <c r="C103" s="125" t="s">
        <v>178</v>
      </c>
      <c r="D103" s="126" t="s">
        <v>173</v>
      </c>
      <c r="E103" s="129"/>
      <c r="F103" s="119"/>
      <c r="G103" s="168">
        <f>'[1]TARIFS VENTE PUBLIC BELGOM'!G34</f>
        <v>14.379960000000001</v>
      </c>
      <c r="H103" s="157"/>
      <c r="I103" s="24">
        <f>G103*H103</f>
        <v>0</v>
      </c>
    </row>
    <row r="104" spans="1:9" s="115" customFormat="1" ht="15.6" customHeight="1" x14ac:dyDescent="0.3">
      <c r="A104" s="110"/>
      <c r="B104" s="124" t="s">
        <v>179</v>
      </c>
      <c r="C104" s="125" t="s">
        <v>178</v>
      </c>
      <c r="D104" s="126" t="s">
        <v>164</v>
      </c>
      <c r="E104" s="129"/>
      <c r="F104" s="119"/>
      <c r="G104" s="168">
        <f>'[1]TARIFS VENTE PUBLIC BELGOM'!G35</f>
        <v>22.923347999999997</v>
      </c>
      <c r="H104" s="157"/>
      <c r="I104" s="24">
        <f>G104*H104</f>
        <v>0</v>
      </c>
    </row>
    <row r="105" spans="1:9" s="60" customFormat="1" ht="18" x14ac:dyDescent="0.3">
      <c r="A105" s="1"/>
      <c r="B105" s="124" t="s">
        <v>180</v>
      </c>
      <c r="C105" s="125" t="s">
        <v>181</v>
      </c>
      <c r="D105" s="126" t="s">
        <v>173</v>
      </c>
      <c r="E105" s="130"/>
      <c r="F105" s="131"/>
      <c r="G105" s="168">
        <f>'[1]TARIFS VENTE PUBLIC BELGOM'!G36</f>
        <v>13.08888</v>
      </c>
      <c r="H105" s="157"/>
      <c r="I105" s="24">
        <f t="shared" ref="I105:I116" si="3">G105*H105</f>
        <v>0</v>
      </c>
    </row>
    <row r="106" spans="1:9" s="60" customFormat="1" ht="18" x14ac:dyDescent="0.3">
      <c r="A106" s="1"/>
      <c r="B106" s="124" t="s">
        <v>182</v>
      </c>
      <c r="C106" s="125" t="s">
        <v>181</v>
      </c>
      <c r="D106" s="126" t="s">
        <v>164</v>
      </c>
      <c r="E106" s="130"/>
      <c r="F106" s="131"/>
      <c r="G106" s="168">
        <f>'[1]TARIFS VENTE PUBLIC BELGOM'!G37</f>
        <v>20.107776000000001</v>
      </c>
      <c r="H106" s="157"/>
      <c r="I106" s="24">
        <f t="shared" si="3"/>
        <v>0</v>
      </c>
    </row>
    <row r="107" spans="1:9" s="60" customFormat="1" ht="18" x14ac:dyDescent="0.3">
      <c r="A107" s="1"/>
      <c r="B107" s="124" t="s">
        <v>183</v>
      </c>
      <c r="C107" s="125" t="s">
        <v>184</v>
      </c>
      <c r="D107" s="126" t="s">
        <v>173</v>
      </c>
      <c r="E107" s="130"/>
      <c r="F107" s="131"/>
      <c r="G107" s="168">
        <f>'[1]TARIFS VENTE PUBLIC BELGOM'!G42</f>
        <v>19.261896</v>
      </c>
      <c r="H107" s="157"/>
      <c r="I107" s="24">
        <f t="shared" si="3"/>
        <v>0</v>
      </c>
    </row>
    <row r="108" spans="1:9" s="60" customFormat="1" ht="18" x14ac:dyDescent="0.3">
      <c r="A108" s="1"/>
      <c r="B108" s="124" t="s">
        <v>185</v>
      </c>
      <c r="C108" s="125" t="s">
        <v>184</v>
      </c>
      <c r="D108" s="126" t="s">
        <v>164</v>
      </c>
      <c r="E108" s="130"/>
      <c r="F108" s="131"/>
      <c r="G108" s="168">
        <f>'[1]TARIFS VENTE PUBLIC BELGOM'!G43</f>
        <v>23.563800000000001</v>
      </c>
      <c r="H108" s="157"/>
      <c r="I108" s="24">
        <f t="shared" si="3"/>
        <v>0</v>
      </c>
    </row>
    <row r="109" spans="1:9" s="60" customFormat="1" ht="18" x14ac:dyDescent="0.3">
      <c r="A109" s="1"/>
      <c r="B109" s="124" t="s">
        <v>186</v>
      </c>
      <c r="C109" s="125" t="s">
        <v>187</v>
      </c>
      <c r="D109" s="126" t="s">
        <v>173</v>
      </c>
      <c r="E109" s="130"/>
      <c r="F109" s="131"/>
      <c r="G109" s="168">
        <f>'[1]TARIFS VENTE PUBLIC BELGOM'!G44</f>
        <v>23.563800000000001</v>
      </c>
      <c r="H109" s="157"/>
      <c r="I109" s="24">
        <f t="shared" si="3"/>
        <v>0</v>
      </c>
    </row>
    <row r="110" spans="1:9" s="60" customFormat="1" ht="18" x14ac:dyDescent="0.3">
      <c r="A110" s="1"/>
      <c r="B110" s="124" t="s">
        <v>188</v>
      </c>
      <c r="C110" s="125" t="s">
        <v>187</v>
      </c>
      <c r="D110" s="126" t="s">
        <v>164</v>
      </c>
      <c r="E110" s="130"/>
      <c r="F110" s="131"/>
      <c r="G110" s="168">
        <f>'[1]TARIFS VENTE PUBLIC BELGOM'!G45</f>
        <v>34.959012000000001</v>
      </c>
      <c r="H110" s="157"/>
      <c r="I110" s="24">
        <f t="shared" si="3"/>
        <v>0</v>
      </c>
    </row>
    <row r="111" spans="1:9" s="60" customFormat="1" ht="18" x14ac:dyDescent="0.3">
      <c r="A111" s="1"/>
      <c r="B111" s="124" t="s">
        <v>189</v>
      </c>
      <c r="C111" s="125" t="s">
        <v>190</v>
      </c>
      <c r="D111" s="126" t="s">
        <v>164</v>
      </c>
      <c r="E111" s="130"/>
      <c r="F111" s="131"/>
      <c r="G111" s="168">
        <f>'[1]TARIFS VENTE PUBLIC BELGOM'!G48</f>
        <v>10.18704</v>
      </c>
      <c r="H111" s="157"/>
      <c r="I111" s="24">
        <f t="shared" si="3"/>
        <v>0</v>
      </c>
    </row>
    <row r="112" spans="1:9" s="60" customFormat="1" ht="18" x14ac:dyDescent="0.3">
      <c r="A112" s="1"/>
      <c r="B112" s="124" t="s">
        <v>191</v>
      </c>
      <c r="C112" s="125" t="s">
        <v>192</v>
      </c>
      <c r="D112" s="126" t="s">
        <v>193</v>
      </c>
      <c r="E112" s="130"/>
      <c r="F112" s="131"/>
      <c r="G112" s="168">
        <f>'[1]TARIFS VENTE PUBLIC BELGOM'!G49</f>
        <v>21.154980000000002</v>
      </c>
      <c r="H112" s="157"/>
      <c r="I112" s="24">
        <f t="shared" si="3"/>
        <v>0</v>
      </c>
    </row>
    <row r="113" spans="1:9" s="60" customFormat="1" ht="18" x14ac:dyDescent="0.3">
      <c r="A113" s="1"/>
      <c r="B113" s="124" t="s">
        <v>194</v>
      </c>
      <c r="C113" s="125" t="s">
        <v>195</v>
      </c>
      <c r="D113" s="126" t="s">
        <v>196</v>
      </c>
      <c r="E113" s="130"/>
      <c r="F113" s="131"/>
      <c r="G113" s="168">
        <f>'[1]TARIFS VENTE PUBLIC BELGOM'!G50</f>
        <v>39.330503999999998</v>
      </c>
      <c r="H113" s="157"/>
      <c r="I113" s="24">
        <f t="shared" si="3"/>
        <v>0</v>
      </c>
    </row>
    <row r="114" spans="1:9" s="60" customFormat="1" ht="18" x14ac:dyDescent="0.3">
      <c r="A114" s="1"/>
      <c r="B114" s="124" t="s">
        <v>197</v>
      </c>
      <c r="C114" s="125" t="s">
        <v>198</v>
      </c>
      <c r="D114" s="126" t="s">
        <v>196</v>
      </c>
      <c r="E114" s="130"/>
      <c r="F114" s="131"/>
      <c r="G114" s="168">
        <f>'[1]TARIFS VENTE PUBLIC BELGOM'!G51</f>
        <v>39.330503999999998</v>
      </c>
      <c r="H114" s="157"/>
      <c r="I114" s="24">
        <f t="shared" si="3"/>
        <v>0</v>
      </c>
    </row>
    <row r="115" spans="1:9" s="60" customFormat="1" ht="18" x14ac:dyDescent="0.3">
      <c r="A115" s="1"/>
      <c r="B115" s="124" t="s">
        <v>199</v>
      </c>
      <c r="C115" s="125" t="s">
        <v>200</v>
      </c>
      <c r="D115" s="126" t="s">
        <v>196</v>
      </c>
      <c r="E115" s="130"/>
      <c r="F115" s="131"/>
      <c r="G115" s="168">
        <f>'[1]TARIFS VENTE PUBLIC BELGOM'!G52</f>
        <v>39.330503999999998</v>
      </c>
      <c r="H115" s="157"/>
      <c r="I115" s="24">
        <f t="shared" si="3"/>
        <v>0</v>
      </c>
    </row>
    <row r="116" spans="1:9" s="60" customFormat="1" ht="18.600000000000001" thickBot="1" x14ac:dyDescent="0.35">
      <c r="A116" s="1"/>
      <c r="B116" s="132" t="s">
        <v>201</v>
      </c>
      <c r="C116" s="133" t="s">
        <v>202</v>
      </c>
      <c r="D116" s="134" t="s">
        <v>203</v>
      </c>
      <c r="E116" s="135"/>
      <c r="F116" s="136"/>
      <c r="G116" s="164">
        <f>'[1]TARIFS VENTE PUBLIC BELGOM'!G53</f>
        <v>57.259089599999996</v>
      </c>
      <c r="H116" s="159"/>
      <c r="I116" s="24">
        <f t="shared" si="3"/>
        <v>0</v>
      </c>
    </row>
    <row r="117" spans="1:9" s="60" customFormat="1" ht="18.600000000000001" customHeight="1" thickBot="1" x14ac:dyDescent="0.35">
      <c r="A117" s="49"/>
      <c r="B117" s="98"/>
      <c r="C117" s="141" t="s">
        <v>204</v>
      </c>
      <c r="D117" s="141"/>
      <c r="E117" s="141"/>
      <c r="F117" s="141"/>
      <c r="G117" s="142"/>
      <c r="H117" s="99"/>
      <c r="I117" s="100">
        <f>SUM(I83:I116)</f>
        <v>0</v>
      </c>
    </row>
    <row r="118" spans="1:9" s="60" customFormat="1" x14ac:dyDescent="0.3">
      <c r="A118" s="1"/>
      <c r="B118" s="130"/>
      <c r="C118" s="137"/>
      <c r="D118" s="138"/>
      <c r="E118" s="130"/>
      <c r="F118" s="131"/>
      <c r="G118" s="169"/>
      <c r="H118"/>
      <c r="I118"/>
    </row>
    <row r="119" spans="1:9" s="60" customFormat="1" x14ac:dyDescent="0.3">
      <c r="A119" s="1"/>
      <c r="B119" s="130"/>
      <c r="C119" s="137"/>
      <c r="D119" s="138"/>
      <c r="E119" s="130"/>
      <c r="F119" s="131"/>
      <c r="G119" s="169"/>
      <c r="H119"/>
      <c r="I119"/>
    </row>
    <row r="120" spans="1:9" s="60" customFormat="1" x14ac:dyDescent="0.3">
      <c r="A120" s="1"/>
      <c r="B120" s="130"/>
      <c r="C120" s="137"/>
      <c r="D120" s="138"/>
      <c r="E120" s="130"/>
      <c r="F120" s="131"/>
      <c r="G120" s="169"/>
      <c r="H120"/>
      <c r="I120"/>
    </row>
    <row r="121" spans="1:9" s="60" customFormat="1" x14ac:dyDescent="0.3">
      <c r="A121" s="1"/>
      <c r="B121" s="130"/>
      <c r="C121" s="137"/>
      <c r="D121" s="138"/>
      <c r="E121" s="130"/>
      <c r="F121" s="131"/>
      <c r="G121" s="169"/>
      <c r="H121"/>
      <c r="I121"/>
    </row>
    <row r="122" spans="1:9" s="60" customFormat="1" x14ac:dyDescent="0.3">
      <c r="A122" s="1"/>
      <c r="B122" s="130"/>
      <c r="C122" s="137"/>
      <c r="D122" s="138"/>
      <c r="E122" s="130"/>
      <c r="F122" s="131"/>
      <c r="G122" s="169"/>
      <c r="H122"/>
      <c r="I122"/>
    </row>
    <row r="123" spans="1:9" s="60" customFormat="1" x14ac:dyDescent="0.3">
      <c r="A123" s="1"/>
      <c r="B123" s="130"/>
      <c r="C123" s="137"/>
      <c r="D123" s="138"/>
      <c r="E123" s="130"/>
      <c r="F123" s="131"/>
      <c r="G123" s="169"/>
      <c r="H123"/>
      <c r="I123"/>
    </row>
    <row r="124" spans="1:9" s="60" customFormat="1" x14ac:dyDescent="0.3">
      <c r="A124" s="1"/>
      <c r="B124" s="130"/>
      <c r="C124" s="137"/>
      <c r="D124" s="138"/>
      <c r="E124" s="130"/>
      <c r="F124" s="131"/>
      <c r="G124" s="169"/>
      <c r="H124"/>
      <c r="I124"/>
    </row>
    <row r="125" spans="1:9" s="60" customFormat="1" x14ac:dyDescent="0.3">
      <c r="A125" s="1"/>
      <c r="B125" s="130"/>
      <c r="C125" s="137"/>
      <c r="D125" s="138"/>
      <c r="E125" s="130"/>
      <c r="F125" s="131"/>
      <c r="G125" s="169"/>
      <c r="H125"/>
      <c r="I125"/>
    </row>
    <row r="126" spans="1:9" s="60" customFormat="1" x14ac:dyDescent="0.3">
      <c r="A126" s="1"/>
      <c r="B126" s="130"/>
      <c r="C126" s="137"/>
      <c r="D126" s="138"/>
      <c r="E126" s="130"/>
      <c r="F126" s="131"/>
      <c r="G126" s="169"/>
      <c r="H126"/>
      <c r="I126"/>
    </row>
  </sheetData>
  <mergeCells count="4">
    <mergeCell ref="C1:H1"/>
    <mergeCell ref="C76:G76"/>
    <mergeCell ref="C81:H81"/>
    <mergeCell ref="C117:G117"/>
  </mergeCells>
  <pageMargins left="0.43307086614173229" right="0.43307086614173229" top="0.94488188976377963" bottom="0.74803149606299213" header="0.31496062992125984" footer="0.31496062992125984"/>
  <pageSetup paperSize="9" scale="45" firstPageNumber="0" fitToHeight="0" orientation="portrait" horizontalDpi="300" verticalDpi="300" r:id="rId1"/>
  <rowBreaks count="1" manualBreakCount="1">
    <brk id="76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BON COM TARIF 23 Public</vt:lpstr>
      <vt:lpstr>'BON COM TARIF 23 Public'!Impression_des_titres</vt:lpstr>
      <vt:lpstr>'BON COM TARIF 23 Public'!Zone_d_impression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MARTIN</dc:creator>
  <cp:lastModifiedBy>Patrice MARTIN</cp:lastModifiedBy>
  <dcterms:created xsi:type="dcterms:W3CDTF">2023-02-12T16:03:34Z</dcterms:created>
  <dcterms:modified xsi:type="dcterms:W3CDTF">2023-02-13T12:34:18Z</dcterms:modified>
</cp:coreProperties>
</file>